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256" windowHeight="12720" activeTab="0"/>
  </bookViews>
  <sheets>
    <sheet name="Tax" sheetId="1" r:id="rId1"/>
    <sheet name="Tables" sheetId="2" state="hidden" r:id="rId2"/>
  </sheets>
  <definedNames>
    <definedName name="Mth_Tax_Table">'Tables'!$A$2:$G$6</definedName>
  </definedNames>
  <calcPr fullCalcOnLoad="1"/>
</workbook>
</file>

<file path=xl/sharedStrings.xml><?xml version="1.0" encoding="utf-8"?>
<sst xmlns="http://schemas.openxmlformats.org/spreadsheetml/2006/main" count="43" uniqueCount="40">
  <si>
    <t>Tax type</t>
  </si>
  <si>
    <t>Taxable amount</t>
  </si>
  <si>
    <t>tax rate</t>
  </si>
  <si>
    <t>stamp tax</t>
  </si>
  <si>
    <t>adm. tax</t>
  </si>
  <si>
    <t>Payments to non-residents for month</t>
  </si>
  <si>
    <t>Goods &amp; Services Tax</t>
  </si>
  <si>
    <t>Non Resident Withholding Tax</t>
  </si>
  <si>
    <t>Tax rates</t>
  </si>
  <si>
    <t>Tax amounts</t>
  </si>
  <si>
    <t>due day</t>
  </si>
  <si>
    <t>Payroll Tax</t>
  </si>
  <si>
    <t>of taxed amount</t>
  </si>
  <si>
    <t>Month descriptor</t>
  </si>
  <si>
    <t>Month in which taxable sales made</t>
  </si>
  <si>
    <t>Month in which salaries paid/benefits given</t>
  </si>
  <si>
    <t>Month in which payments made</t>
  </si>
  <si>
    <t>Details of tax return</t>
  </si>
  <si>
    <t>Due date for filing and payment</t>
  </si>
  <si>
    <t>Taxed amount</t>
  </si>
  <si>
    <t>Tax on taxed amount</t>
  </si>
  <si>
    <t>Stamp tax</t>
  </si>
  <si>
    <t>Total tax</t>
  </si>
  <si>
    <t>Somaliland Tax Calculator</t>
  </si>
  <si>
    <t>Business Income Tax</t>
  </si>
  <si>
    <t>Rental Income Tax</t>
  </si>
  <si>
    <t>Year in which income earned</t>
  </si>
  <si>
    <t>Year in which rental income earned</t>
  </si>
  <si>
    <t>Administration tax</t>
  </si>
  <si>
    <t>Last day for filing &amp; paying without penalty</t>
  </si>
  <si>
    <r>
      <t>Currency</t>
    </r>
    <r>
      <rPr>
        <sz val="9"/>
        <color indexed="8"/>
        <rFont val="Arial"/>
        <family val="2"/>
      </rPr>
      <t xml:space="preserve"> (Slsh or $)</t>
    </r>
  </si>
  <si>
    <t>1. Select tax type in yellow cell
2. Fill in the cells in white
3. Calculator will work out the tax and due date</t>
  </si>
  <si>
    <t>Exchange rate: Slsh to USD</t>
  </si>
  <si>
    <t>Salaries paid/benefits given for month</t>
  </si>
  <si>
    <t>Taxable income for the year</t>
  </si>
  <si>
    <t>Net taxable rental income for the year</t>
  </si>
  <si>
    <t>Net taxable sales for month</t>
  </si>
  <si>
    <t>slsh</t>
  </si>
  <si>
    <r>
      <t>Tax year</t>
    </r>
    <r>
      <rPr>
        <sz val="9"/>
        <color indexed="22"/>
        <rFont val="Arial"/>
        <family val="2"/>
      </rPr>
      <t xml:space="preserve"> (YYYY format)</t>
    </r>
  </si>
  <si>
    <r>
      <t>Tax month</t>
    </r>
    <r>
      <rPr>
        <sz val="9"/>
        <color indexed="22"/>
        <rFont val="Arial"/>
        <family val="2"/>
      </rPr>
      <t xml:space="preserve"> (MMM-YY format)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</si>
</sst>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0.0%"/>
    <numFmt numFmtId="166" formatCode="#,##0.00_ ;\-#,##0.00\ "/>
    <numFmt numFmtId="167" formatCode="0.000"/>
    <numFmt numFmtId="168" formatCode="[$-C09]dddd\,\ d\ mmmm\ yyyy"/>
    <numFmt numFmtId="169" formatCode="d/mm/yyyy;@"/>
    <numFmt numFmtId="170" formatCode="mmm\-yyyy"/>
    <numFmt numFmtId="171" formatCode="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 Narrow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3"/>
      <color indexed="8"/>
      <name val="Arial"/>
      <family val="2"/>
    </font>
    <font>
      <sz val="9"/>
      <color indexed="8"/>
      <name val="Arial Narrow"/>
      <family val="2"/>
    </font>
    <font>
      <b/>
      <sz val="14"/>
      <color indexed="8"/>
      <name val="Arial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1"/>
      <color indexed="8"/>
      <name val="Arial"/>
      <family val="2"/>
    </font>
    <font>
      <sz val="6"/>
      <color indexed="22"/>
      <name val="Arial Narrow"/>
      <family val="2"/>
    </font>
    <font>
      <sz val="10"/>
      <color indexed="8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1"/>
      <color indexed="22"/>
      <name val="Arial Narrow"/>
      <family val="2"/>
    </font>
    <font>
      <sz val="11"/>
      <color indexed="57"/>
      <name val="Arial"/>
      <family val="2"/>
    </font>
    <font>
      <sz val="8"/>
      <name val="Segoe UI"/>
      <family val="2"/>
    </font>
    <font>
      <sz val="9"/>
      <color indexed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 Narrow"/>
      <family val="2"/>
    </font>
    <font>
      <sz val="3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11"/>
      <color theme="1"/>
      <name val="Arial"/>
      <family val="2"/>
    </font>
    <font>
      <sz val="6"/>
      <color theme="0" tint="-0.1499900072813034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1"/>
      <color theme="0" tint="-0.1499900072813034"/>
      <name val="Arial Narrow"/>
      <family val="2"/>
    </font>
    <font>
      <sz val="11"/>
      <color rgb="FF367E47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61" fillId="33" borderId="10" xfId="0" applyFont="1" applyFill="1" applyBorder="1" applyAlignment="1" applyProtection="1">
      <alignment vertical="center"/>
      <protection/>
    </xf>
    <xf numFmtId="0" fontId="62" fillId="34" borderId="11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33" borderId="0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horizontal="center" vertical="center" wrapText="1"/>
      <protection/>
    </xf>
    <xf numFmtId="0" fontId="60" fillId="34" borderId="12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 horizontal="right" vertical="center"/>
      <protection/>
    </xf>
    <xf numFmtId="0" fontId="65" fillId="0" borderId="0" xfId="0" applyFont="1" applyAlignment="1" applyProtection="1">
      <alignment/>
      <protection/>
    </xf>
    <xf numFmtId="0" fontId="63" fillId="33" borderId="0" xfId="0" applyFont="1" applyFill="1" applyBorder="1" applyAlignment="1" applyProtection="1">
      <alignment horizontal="right"/>
      <protection/>
    </xf>
    <xf numFmtId="0" fontId="66" fillId="34" borderId="12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vertical="center" wrapText="1"/>
      <protection/>
    </xf>
    <xf numFmtId="0" fontId="60" fillId="33" borderId="12" xfId="0" applyFont="1" applyFill="1" applyBorder="1" applyAlignment="1" applyProtection="1">
      <alignment horizontal="right" vertical="center" wrapText="1"/>
      <protection/>
    </xf>
    <xf numFmtId="2" fontId="60" fillId="0" borderId="0" xfId="0" applyNumberFormat="1" applyFont="1" applyAlignment="1" applyProtection="1">
      <alignment/>
      <protection/>
    </xf>
    <xf numFmtId="14" fontId="60" fillId="0" borderId="0" xfId="0" applyNumberFormat="1" applyFont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12" xfId="0" applyFont="1" applyFill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right" vertical="center"/>
      <protection/>
    </xf>
    <xf numFmtId="14" fontId="60" fillId="33" borderId="12" xfId="0" applyNumberFormat="1" applyFont="1" applyFill="1" applyBorder="1" applyAlignment="1" applyProtection="1">
      <alignment vertical="top"/>
      <protection/>
    </xf>
    <xf numFmtId="0" fontId="63" fillId="33" borderId="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horizontal="right"/>
      <protection/>
    </xf>
    <xf numFmtId="14" fontId="60" fillId="33" borderId="12" xfId="0" applyNumberFormat="1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9" fontId="63" fillId="33" borderId="0" xfId="0" applyNumberFormat="1" applyFont="1" applyFill="1" applyBorder="1" applyAlignment="1" applyProtection="1">
      <alignment horizontal="right" vertical="center"/>
      <protection/>
    </xf>
    <xf numFmtId="164" fontId="60" fillId="0" borderId="0" xfId="0" applyNumberFormat="1" applyFont="1" applyAlignment="1" applyProtection="1">
      <alignment/>
      <protection/>
    </xf>
    <xf numFmtId="0" fontId="60" fillId="0" borderId="13" xfId="0" applyFont="1" applyBorder="1" applyAlignment="1" applyProtection="1">
      <alignment vertical="center"/>
      <protection/>
    </xf>
    <xf numFmtId="0" fontId="68" fillId="33" borderId="13" xfId="0" applyFont="1" applyFill="1" applyBorder="1" applyAlignment="1" applyProtection="1">
      <alignment horizontal="right" vertical="center"/>
      <protection/>
    </xf>
    <xf numFmtId="0" fontId="68" fillId="33" borderId="14" xfId="0" applyFont="1" applyFill="1" applyBorder="1" applyAlignment="1" applyProtection="1">
      <alignment horizontal="right" vertical="center" wrapText="1"/>
      <protection/>
    </xf>
    <xf numFmtId="44" fontId="60" fillId="0" borderId="0" xfId="44" applyFont="1" applyAlignment="1" applyProtection="1">
      <alignment/>
      <protection/>
    </xf>
    <xf numFmtId="166" fontId="60" fillId="0" borderId="0" xfId="44" applyNumberFormat="1" applyFont="1" applyAlignment="1" applyProtection="1">
      <alignment/>
      <protection/>
    </xf>
    <xf numFmtId="0" fontId="69" fillId="33" borderId="0" xfId="0" applyFont="1" applyFill="1" applyBorder="1" applyAlignment="1" applyProtection="1">
      <alignment horizontal="right" vertical="center"/>
      <protection/>
    </xf>
    <xf numFmtId="0" fontId="70" fillId="33" borderId="0" xfId="0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horizontal="right" vertical="center"/>
      <protection/>
    </xf>
    <xf numFmtId="0" fontId="63" fillId="33" borderId="13" xfId="0" applyFont="1" applyFill="1" applyBorder="1" applyAlignment="1" applyProtection="1">
      <alignment vertical="center"/>
      <protection/>
    </xf>
    <xf numFmtId="0" fontId="62" fillId="35" borderId="15" xfId="0" applyFont="1" applyFill="1" applyBorder="1" applyAlignment="1" applyProtection="1">
      <alignment/>
      <protection/>
    </xf>
    <xf numFmtId="0" fontId="60" fillId="35" borderId="16" xfId="0" applyFont="1" applyFill="1" applyBorder="1" applyAlignment="1" applyProtection="1">
      <alignment/>
      <protection/>
    </xf>
    <xf numFmtId="0" fontId="60" fillId="35" borderId="16" xfId="0" applyFont="1" applyFill="1" applyBorder="1" applyAlignment="1" applyProtection="1">
      <alignment/>
      <protection/>
    </xf>
    <xf numFmtId="0" fontId="60" fillId="35" borderId="17" xfId="0" applyFont="1" applyFill="1" applyBorder="1" applyAlignment="1" applyProtection="1">
      <alignment/>
      <protection/>
    </xf>
    <xf numFmtId="0" fontId="73" fillId="33" borderId="10" xfId="0" applyFont="1" applyFill="1" applyBorder="1" applyAlignment="1" applyProtection="1">
      <alignment horizontal="right" vertical="center"/>
      <protection/>
    </xf>
    <xf numFmtId="165" fontId="60" fillId="33" borderId="0" xfId="0" applyNumberFormat="1" applyFont="1" applyFill="1" applyBorder="1" applyAlignment="1" applyProtection="1">
      <alignment horizontal="right" vertical="center"/>
      <protection/>
    </xf>
    <xf numFmtId="0" fontId="74" fillId="33" borderId="13" xfId="0" applyFont="1" applyFill="1" applyBorder="1" applyAlignment="1" applyProtection="1">
      <alignment horizontal="right" vertical="center" wrapText="1"/>
      <protection/>
    </xf>
    <xf numFmtId="164" fontId="70" fillId="0" borderId="0" xfId="0" applyNumberFormat="1" applyFont="1" applyAlignment="1" applyProtection="1">
      <alignment horizontal="right"/>
      <protection/>
    </xf>
    <xf numFmtId="0" fontId="70" fillId="0" borderId="0" xfId="0" applyFont="1" applyAlignment="1" applyProtection="1">
      <alignment horizontal="right"/>
      <protection/>
    </xf>
    <xf numFmtId="0" fontId="67" fillId="0" borderId="0" xfId="0" applyFont="1" applyAlignment="1" applyProtection="1">
      <alignment horizontal="right"/>
      <protection/>
    </xf>
    <xf numFmtId="0" fontId="75" fillId="0" borderId="0" xfId="0" applyFont="1" applyAlignment="1">
      <alignment/>
    </xf>
    <xf numFmtId="0" fontId="60" fillId="0" borderId="0" xfId="0" applyFont="1" applyAlignment="1">
      <alignment/>
    </xf>
    <xf numFmtId="9" fontId="60" fillId="0" borderId="0" xfId="0" applyNumberFormat="1" applyFont="1" applyAlignment="1">
      <alignment/>
    </xf>
    <xf numFmtId="165" fontId="60" fillId="0" borderId="0" xfId="0" applyNumberFormat="1" applyFont="1" applyAlignment="1">
      <alignment/>
    </xf>
    <xf numFmtId="165" fontId="60" fillId="0" borderId="0" xfId="59" applyNumberFormat="1" applyFont="1" applyAlignment="1">
      <alignment/>
    </xf>
    <xf numFmtId="166" fontId="60" fillId="34" borderId="0" xfId="0" applyNumberFormat="1" applyFont="1" applyFill="1" applyBorder="1" applyAlignment="1" applyProtection="1">
      <alignment horizontal="right" vertical="center"/>
      <protection/>
    </xf>
    <xf numFmtId="166" fontId="60" fillId="34" borderId="18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left"/>
      <protection/>
    </xf>
    <xf numFmtId="0" fontId="61" fillId="33" borderId="1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Border="1" applyAlignment="1" applyProtection="1">
      <alignment horizontal="left" vertical="center" wrapText="1"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63" fillId="33" borderId="13" xfId="0" applyFont="1" applyFill="1" applyBorder="1" applyAlignment="1" applyProtection="1">
      <alignment horizontal="left" vertical="center"/>
      <protection/>
    </xf>
    <xf numFmtId="169" fontId="76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0" applyFont="1" applyFill="1" applyBorder="1" applyAlignment="1" applyProtection="1">
      <alignment horizontal="left"/>
      <protection/>
    </xf>
    <xf numFmtId="0" fontId="61" fillId="33" borderId="10" xfId="0" applyFont="1" applyFill="1" applyBorder="1" applyAlignment="1" applyProtection="1">
      <alignment/>
      <protection/>
    </xf>
    <xf numFmtId="0" fontId="77" fillId="33" borderId="0" xfId="0" applyFont="1" applyFill="1" applyBorder="1" applyAlignment="1" applyProtection="1">
      <alignment horizontal="left" vertical="center"/>
      <protection/>
    </xf>
    <xf numFmtId="0" fontId="77" fillId="33" borderId="0" xfId="0" applyFont="1" applyFill="1" applyBorder="1" applyAlignment="1" applyProtection="1">
      <alignment horizontal="right" vertical="center"/>
      <protection/>
    </xf>
    <xf numFmtId="0" fontId="78" fillId="33" borderId="0" xfId="0" applyFont="1" applyFill="1" applyBorder="1" applyAlignment="1" applyProtection="1">
      <alignment horizontal="left" vertical="center"/>
      <protection/>
    </xf>
    <xf numFmtId="0" fontId="77" fillId="33" borderId="0" xfId="0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horizontal="left" vertical="center" wrapText="1"/>
      <protection/>
    </xf>
    <xf numFmtId="43" fontId="60" fillId="0" borderId="19" xfId="0" applyNumberFormat="1" applyFont="1" applyBorder="1" applyAlignment="1" applyProtection="1">
      <alignment horizontal="center" vertical="center"/>
      <protection locked="0"/>
    </xf>
    <xf numFmtId="0" fontId="60" fillId="36" borderId="19" xfId="0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Border="1" applyAlignment="1" applyProtection="1">
      <alignment vertical="center"/>
      <protection/>
    </xf>
    <xf numFmtId="0" fontId="80" fillId="33" borderId="0" xfId="0" applyFont="1" applyFill="1" applyBorder="1" applyAlignment="1" applyProtection="1">
      <alignment horizontal="left" vertical="center"/>
      <protection/>
    </xf>
    <xf numFmtId="0" fontId="60" fillId="35" borderId="0" xfId="0" applyFont="1" applyFill="1" applyAlignment="1" applyProtection="1">
      <alignment/>
      <protection/>
    </xf>
    <xf numFmtId="14" fontId="81" fillId="35" borderId="0" xfId="0" applyNumberFormat="1" applyFont="1" applyFill="1" applyBorder="1" applyAlignment="1" applyProtection="1">
      <alignment vertical="center"/>
      <protection/>
    </xf>
    <xf numFmtId="14" fontId="3" fillId="34" borderId="0" xfId="0" applyNumberFormat="1" applyFont="1" applyFill="1" applyBorder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1" fontId="79" fillId="33" borderId="0" xfId="0" applyNumberFormat="1" applyFont="1" applyFill="1" applyBorder="1" applyAlignment="1" applyProtection="1">
      <alignment horizontal="center"/>
      <protection locked="0"/>
    </xf>
    <xf numFmtId="171" fontId="79" fillId="35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82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/>
    <dxf/>
    <dxf/>
    <dxf/>
    <dxf/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1285875</xdr:colOff>
      <xdr:row>1</xdr:row>
      <xdr:rowOff>38100</xdr:rowOff>
    </xdr:from>
    <xdr:to>
      <xdr:col>8</xdr:col>
      <xdr:colOff>1800225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286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2" width="3.28125" style="1" customWidth="1"/>
    <col min="3" max="3" width="35.28125" style="1" customWidth="1"/>
    <col min="4" max="4" width="3.28125" style="1" hidden="1" customWidth="1"/>
    <col min="5" max="5" width="9.28125" style="1" hidden="1" customWidth="1"/>
    <col min="6" max="6" width="4.00390625" style="45" customWidth="1"/>
    <col min="7" max="7" width="27.57421875" style="1" customWidth="1"/>
    <col min="8" max="8" width="6.7109375" style="45" customWidth="1"/>
    <col min="9" max="9" width="29.57421875" style="54" customWidth="1"/>
    <col min="10" max="10" width="3.8515625" style="1" customWidth="1"/>
    <col min="11" max="11" width="3.28125" style="1" customWidth="1"/>
    <col min="12" max="12" width="8.8515625" style="1" customWidth="1"/>
    <col min="13" max="13" width="16.7109375" style="1" customWidth="1"/>
    <col min="14" max="14" width="14.421875" style="1" bestFit="1" customWidth="1"/>
    <col min="15" max="15" width="10.7109375" style="1" customWidth="1"/>
    <col min="16" max="16384" width="8.8515625" style="1" customWidth="1"/>
  </cols>
  <sheetData>
    <row r="1" ht="15" thickBot="1"/>
    <row r="2" spans="2:10" s="4" customFormat="1" ht="29.25" customHeight="1">
      <c r="B2" s="37"/>
      <c r="C2" s="61" t="s">
        <v>23</v>
      </c>
      <c r="D2" s="2"/>
      <c r="E2" s="2"/>
      <c r="F2" s="41"/>
      <c r="G2" s="2"/>
      <c r="H2" s="41"/>
      <c r="I2" s="55"/>
      <c r="J2" s="3"/>
    </row>
    <row r="3" spans="2:10" ht="43.5" customHeight="1">
      <c r="B3" s="38"/>
      <c r="C3" s="78" t="s">
        <v>31</v>
      </c>
      <c r="D3" s="78"/>
      <c r="E3" s="78"/>
      <c r="F3" s="78"/>
      <c r="G3" s="78"/>
      <c r="H3" s="32"/>
      <c r="I3" s="20"/>
      <c r="J3" s="7"/>
    </row>
    <row r="4" spans="2:10" ht="15" customHeight="1">
      <c r="B4" s="38"/>
      <c r="C4" s="34" t="s">
        <v>17</v>
      </c>
      <c r="D4" s="5"/>
      <c r="E4" s="5"/>
      <c r="F4" s="32"/>
      <c r="G4" s="6"/>
      <c r="H4" s="32"/>
      <c r="I4" s="20"/>
      <c r="J4" s="7"/>
    </row>
    <row r="5" spans="2:10" ht="15" customHeight="1">
      <c r="B5" s="38"/>
      <c r="C5" s="5" t="s">
        <v>0</v>
      </c>
      <c r="D5" s="5"/>
      <c r="E5" s="5"/>
      <c r="F5" s="8"/>
      <c r="G5" s="68" t="s">
        <v>6</v>
      </c>
      <c r="H5" s="62"/>
      <c r="I5" s="20"/>
      <c r="J5" s="7"/>
    </row>
    <row r="6" spans="2:10" ht="4.5" customHeight="1">
      <c r="B6" s="38"/>
      <c r="C6" s="5"/>
      <c r="D6" s="5"/>
      <c r="E6" s="5"/>
      <c r="F6" s="8"/>
      <c r="G6" s="10"/>
      <c r="H6" s="63"/>
      <c r="I6" s="20"/>
      <c r="J6" s="7"/>
    </row>
    <row r="7" spans="2:14" ht="15" customHeight="1">
      <c r="B7" s="38"/>
      <c r="C7" s="69" t="s">
        <v>38</v>
      </c>
      <c r="D7" s="5"/>
      <c r="E7" s="5"/>
      <c r="F7" s="72">
        <f>DATE(G7+1,4,30)</f>
        <v>43951</v>
      </c>
      <c r="G7" s="75">
        <v>2019</v>
      </c>
      <c r="H7" s="70" t="str">
        <f>IF(G5&lt;&gt;0,VLOOKUP($G$5,Mth_Tax_Table,7,FALSE),"")</f>
        <v>Month in which taxable sales made</v>
      </c>
      <c r="I7" s="20"/>
      <c r="J7" s="7"/>
      <c r="M7" s="15"/>
      <c r="N7" s="15"/>
    </row>
    <row r="8" spans="2:14" ht="15" customHeight="1">
      <c r="B8" s="38"/>
      <c r="C8" s="69" t="s">
        <v>39</v>
      </c>
      <c r="D8" s="5"/>
      <c r="E8" s="5"/>
      <c r="F8" s="59">
        <f>EDATE(G8,1)-1+VLOOKUP(G5,Mth_Tax_Table,3,FALSE)</f>
        <v>44033</v>
      </c>
      <c r="G8" s="76">
        <v>43983</v>
      </c>
      <c r="H8" s="70" t="str">
        <f>IF(G5&lt;&gt;0,VLOOKUP($G$5,Mth_Tax_Table,7,FALSE),"")</f>
        <v>Month in which taxable sales made</v>
      </c>
      <c r="I8" s="20"/>
      <c r="J8" s="11"/>
      <c r="M8" s="15"/>
      <c r="N8" s="15"/>
    </row>
    <row r="9" spans="2:10" ht="15" customHeight="1">
      <c r="B9" s="38"/>
      <c r="C9" s="5" t="s">
        <v>30</v>
      </c>
      <c r="D9" s="5"/>
      <c r="E9" s="5"/>
      <c r="F9" s="32"/>
      <c r="G9" s="77" t="s">
        <v>37</v>
      </c>
      <c r="H9" s="35"/>
      <c r="I9" s="20"/>
      <c r="J9" s="17"/>
    </row>
    <row r="10" spans="2:10" ht="6.75" customHeight="1">
      <c r="B10" s="38"/>
      <c r="C10" s="5"/>
      <c r="D10" s="5"/>
      <c r="E10" s="5"/>
      <c r="F10" s="32"/>
      <c r="G10" s="16"/>
      <c r="H10" s="35"/>
      <c r="I10" s="20"/>
      <c r="J10" s="17"/>
    </row>
    <row r="11" spans="2:10" ht="15" customHeight="1">
      <c r="B11" s="38"/>
      <c r="C11" s="5" t="s">
        <v>19</v>
      </c>
      <c r="D11" s="5"/>
      <c r="E11" s="5"/>
      <c r="F11" s="18" t="str">
        <f>$G$9</f>
        <v>slsh</v>
      </c>
      <c r="G11" s="67">
        <v>500</v>
      </c>
      <c r="H11" s="65" t="str">
        <f>IF(G5&lt;&gt;0,VLOOKUP($G$5,Mth_Tax_Table,2,FALSE),"")</f>
        <v>Net taxable sales for month</v>
      </c>
      <c r="I11" s="20"/>
      <c r="J11" s="17"/>
    </row>
    <row r="12" spans="2:10" ht="6.75" customHeight="1">
      <c r="B12" s="38"/>
      <c r="C12" s="74"/>
      <c r="D12" s="5"/>
      <c r="E12" s="5"/>
      <c r="F12" s="32"/>
      <c r="G12" s="20"/>
      <c r="H12" s="35"/>
      <c r="I12" s="20"/>
      <c r="J12" s="17"/>
    </row>
    <row r="13" spans="2:10" s="24" customFormat="1" ht="15" customHeight="1">
      <c r="B13" s="39"/>
      <c r="C13" s="21"/>
      <c r="D13" s="21"/>
      <c r="E13" s="21"/>
      <c r="F13" s="22"/>
      <c r="G13" s="10" t="s">
        <v>9</v>
      </c>
      <c r="H13" s="60" t="s">
        <v>8</v>
      </c>
      <c r="I13" s="57"/>
      <c r="J13" s="23"/>
    </row>
    <row r="14" spans="2:10" ht="15" customHeight="1">
      <c r="B14" s="38"/>
      <c r="C14" s="12" t="s">
        <v>20</v>
      </c>
      <c r="D14" s="12"/>
      <c r="E14" s="12"/>
      <c r="F14" s="18" t="str">
        <f>$G$9</f>
        <v>slsh</v>
      </c>
      <c r="G14" s="52">
        <f>IF(G11&gt;0,G11*H14,0)</f>
        <v>25</v>
      </c>
      <c r="H14" s="25">
        <f>VLOOKUP($G$5,Mth_Tax_Table,4,FALSE)</f>
        <v>0.05</v>
      </c>
      <c r="I14" s="66" t="s">
        <v>12</v>
      </c>
      <c r="J14" s="19"/>
    </row>
    <row r="15" spans="2:10" ht="15" customHeight="1">
      <c r="B15" s="38"/>
      <c r="C15" s="12" t="s">
        <v>28</v>
      </c>
      <c r="D15" s="12"/>
      <c r="E15" s="12"/>
      <c r="F15" s="18" t="str">
        <f>$G$9</f>
        <v>slsh</v>
      </c>
      <c r="G15" s="52">
        <f>IF(G11&gt;0,G11*H15,0)</f>
        <v>0</v>
      </c>
      <c r="H15" s="25">
        <f>VLOOKUP(G5,Mth_Tax_Table,6,FALSE)</f>
        <v>0</v>
      </c>
      <c r="I15" s="66" t="s">
        <v>12</v>
      </c>
      <c r="J15" s="19"/>
    </row>
    <row r="16" spans="2:10" ht="15" customHeight="1">
      <c r="B16" s="38"/>
      <c r="C16" s="12" t="s">
        <v>21</v>
      </c>
      <c r="D16" s="12"/>
      <c r="E16" s="12"/>
      <c r="F16" s="18" t="str">
        <f>$G$9</f>
        <v>slsh</v>
      </c>
      <c r="G16" s="52">
        <f>IF(G5="Payroll Tax",H16*G11,H16*(G14+G15))</f>
        <v>0</v>
      </c>
      <c r="H16" s="42">
        <f>VLOOKUP($G$5,Mth_Tax_Table,5,FALSE)</f>
        <v>0</v>
      </c>
      <c r="I16" s="66" t="str">
        <f>IF(G5="Payroll Tax","of taxed amount","of taxes on taxed amount")</f>
        <v>of taxes on taxed amount</v>
      </c>
      <c r="J16" s="13"/>
    </row>
    <row r="17" spans="2:10" ht="15" customHeight="1">
      <c r="B17" s="38"/>
      <c r="C17" s="12" t="s">
        <v>22</v>
      </c>
      <c r="D17" s="12"/>
      <c r="E17" s="12"/>
      <c r="F17" s="18" t="str">
        <f>$G$9</f>
        <v>slsh</v>
      </c>
      <c r="G17" s="53">
        <f>SUM(G14:G16)</f>
        <v>25</v>
      </c>
      <c r="H17" s="33"/>
      <c r="I17" s="56"/>
      <c r="J17" s="13"/>
    </row>
    <row r="18" spans="2:10" ht="4.5" customHeight="1">
      <c r="B18" s="38"/>
      <c r="C18" s="5"/>
      <c r="D18" s="5"/>
      <c r="E18" s="5"/>
      <c r="F18" s="8"/>
      <c r="G18" s="10"/>
      <c r="H18" s="63"/>
      <c r="I18" s="20"/>
      <c r="J18" s="7"/>
    </row>
    <row r="19" spans="2:15" ht="15" customHeight="1">
      <c r="B19" s="38"/>
      <c r="C19" s="12" t="s">
        <v>18</v>
      </c>
      <c r="D19" s="12"/>
      <c r="E19" s="12"/>
      <c r="F19" s="71"/>
      <c r="G19" s="73">
        <f>IF(OR(G5="Business Income Tax",G5="Rental Income Tax"),IF(WEEKDAY(F7)=6,F7+1,F7),IF(WEEKDAY(F8)=6,F8+1,F8))</f>
        <v>44033</v>
      </c>
      <c r="H19" s="64" t="s">
        <v>29</v>
      </c>
      <c r="I19" s="56"/>
      <c r="J19" s="13"/>
      <c r="M19" s="15"/>
      <c r="N19" s="15"/>
      <c r="O19" s="14"/>
    </row>
    <row r="20" spans="2:10" ht="15" customHeight="1" thickBot="1">
      <c r="B20" s="40"/>
      <c r="C20" s="36"/>
      <c r="D20" s="27"/>
      <c r="E20" s="27"/>
      <c r="F20" s="43"/>
      <c r="G20" s="28"/>
      <c r="H20" s="43"/>
      <c r="I20" s="58"/>
      <c r="J20" s="29"/>
    </row>
    <row r="21" spans="4:8" ht="14.25">
      <c r="D21" s="5"/>
      <c r="E21" s="5"/>
      <c r="F21" s="44"/>
      <c r="G21" s="26"/>
      <c r="H21" s="44"/>
    </row>
    <row r="22" spans="3:8" ht="14.25">
      <c r="C22" s="9"/>
      <c r="F22" s="44"/>
      <c r="G22" s="30"/>
      <c r="H22" s="44"/>
    </row>
    <row r="23" ht="14.25">
      <c r="G23" s="31"/>
    </row>
    <row r="25" spans="6:8" ht="13.5">
      <c r="F25" s="46"/>
      <c r="H25" s="46"/>
    </row>
    <row r="26" spans="6:8" ht="13.5">
      <c r="F26" s="46"/>
      <c r="G26" s="26"/>
      <c r="H26" s="46"/>
    </row>
    <row r="27" ht="14.25">
      <c r="G27" s="14"/>
    </row>
  </sheetData>
  <sheetProtection/>
  <mergeCells count="1">
    <mergeCell ref="C3:G3"/>
  </mergeCells>
  <conditionalFormatting sqref="G7">
    <cfRule type="expression" priority="13" dxfId="11" stopIfTrue="1">
      <formula>OR(G5="Business Income Tax",G5="Rental Income Tax")</formula>
    </cfRule>
  </conditionalFormatting>
  <conditionalFormatting sqref="G8">
    <cfRule type="expression" priority="12" dxfId="11" stopIfTrue="1">
      <formula>OR($G$5="Goods &amp; Services Tax",G5="Payroll Tax",G5="Non Resident Withholding Tax")</formula>
    </cfRule>
  </conditionalFormatting>
  <conditionalFormatting sqref="C7">
    <cfRule type="expression" priority="11" dxfId="12" stopIfTrue="1">
      <formula>OR(G5="Business Income Tax",G5="Rental Income Tax")</formula>
    </cfRule>
  </conditionalFormatting>
  <conditionalFormatting sqref="H7">
    <cfRule type="expression" priority="10" dxfId="12" stopIfTrue="1">
      <formula>OR(G5="Business Income Tax",G5="Rental Income Tax")</formula>
    </cfRule>
  </conditionalFormatting>
  <conditionalFormatting sqref="C8">
    <cfRule type="expression" priority="9" dxfId="12" stopIfTrue="1">
      <formula>OR($G$5="Goods &amp; Services Tax",G5="Payroll Tax",G5="Non Resident Withholding Tax")</formula>
    </cfRule>
  </conditionalFormatting>
  <conditionalFormatting sqref="H8">
    <cfRule type="expression" priority="8" dxfId="12" stopIfTrue="1">
      <formula>OR($G$5="Goods &amp; Services Tax",G5="Payroll Tax",G5="Non Resident Withholding Tax")</formula>
    </cfRule>
  </conditionalFormatting>
  <conditionalFormatting sqref="G11">
    <cfRule type="expression" priority="7" dxfId="0" stopIfTrue="1">
      <formula>($G$9="slsh")</formula>
    </cfRule>
  </conditionalFormatting>
  <conditionalFormatting sqref="G14">
    <cfRule type="expression" priority="6" dxfId="0" stopIfTrue="1">
      <formula>($G$9="slsh")</formula>
    </cfRule>
  </conditionalFormatting>
  <conditionalFormatting sqref="G15">
    <cfRule type="expression" priority="5" dxfId="0" stopIfTrue="1">
      <formula>($G$9="slsh")</formula>
    </cfRule>
  </conditionalFormatting>
  <conditionalFormatting sqref="G16">
    <cfRule type="expression" priority="3" dxfId="0" stopIfTrue="1">
      <formula>($G$9="slsh")</formula>
    </cfRule>
  </conditionalFormatting>
  <conditionalFormatting sqref="G17">
    <cfRule type="expression" priority="1" dxfId="0" stopIfTrue="1">
      <formula>($G$9="slsh")</formula>
    </cfRule>
  </conditionalFormatting>
  <dataValidations count="7">
    <dataValidation type="list" allowBlank="1" showInputMessage="1" showErrorMessage="1" promptTitle="Tax type" prompt="Select the type of tax for calculation" errorTitle="Check Tax Type" error="Use the drop down menu to select tax type" sqref="G5">
      <formula1>"Goods &amp; Services Tax, Payroll Tax, Business Income Tax, Rental Income Tax, Non Resident Withholding Tax"</formula1>
    </dataValidation>
    <dataValidation type="date" allowBlank="1" showErrorMessage="1" errorTitle="Check date" error="Date too early&#10;" sqref="I8">
      <formula1>42552</formula1>
      <formula2>47118</formula2>
    </dataValidation>
    <dataValidation type="list" allowBlank="1" showInputMessage="1" showErrorMessage="1" errorTitle="Select Currency" error="Select slsh or $" sqref="G9">
      <formula1>$, slsh</formula1>
    </dataValidation>
    <dataValidation allowBlank="1" showErrorMessage="1" errorTitle="Check date" error="Insert a month on or after Jul-18" sqref="I19 G19"/>
    <dataValidation allowBlank="1" showErrorMessage="1" errorTitle="Check date" error="Date too early&#10;" sqref="H8"/>
    <dataValidation type="whole" showErrorMessage="1" promptTitle="Insert year" prompt="YYYY format" errorTitle="Insert a year" error="Insert a year on or after 2016 in format YYYY e.g. 2020" sqref="G7">
      <formula1>2016</formula1>
      <formula2>2100</formula2>
    </dataValidation>
    <dataValidation type="date" allowBlank="1" showErrorMessage="1" errorTitle="Check month" error="Insert a month in format MMM-YY&#10;" sqref="G8">
      <formula1>42552</formula1>
      <formula2>51501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8.7109375" style="48" customWidth="1"/>
    <col min="2" max="2" width="42.28125" style="48" customWidth="1"/>
    <col min="3" max="6" width="8.8515625" style="48" customWidth="1"/>
    <col min="7" max="7" width="22.28125" style="48" customWidth="1"/>
    <col min="8" max="16384" width="8.8515625" style="48" customWidth="1"/>
  </cols>
  <sheetData>
    <row r="1" spans="1:7" ht="13.5">
      <c r="A1" s="47" t="s">
        <v>0</v>
      </c>
      <c r="B1" s="47" t="s">
        <v>1</v>
      </c>
      <c r="C1" s="47" t="s">
        <v>10</v>
      </c>
      <c r="D1" s="47" t="s">
        <v>2</v>
      </c>
      <c r="E1" s="47" t="s">
        <v>3</v>
      </c>
      <c r="F1" s="47" t="s">
        <v>4</v>
      </c>
      <c r="G1" s="47" t="s">
        <v>13</v>
      </c>
    </row>
    <row r="2" spans="1:7" ht="13.5">
      <c r="A2" s="48" t="s">
        <v>6</v>
      </c>
      <c r="B2" s="48" t="s">
        <v>36</v>
      </c>
      <c r="C2" s="48">
        <v>21</v>
      </c>
      <c r="D2" s="49">
        <v>0.05</v>
      </c>
      <c r="E2" s="50">
        <v>0</v>
      </c>
      <c r="F2" s="48">
        <v>0</v>
      </c>
      <c r="G2" s="48" t="s">
        <v>14</v>
      </c>
    </row>
    <row r="3" spans="1:7" ht="13.5">
      <c r="A3" s="48" t="s">
        <v>11</v>
      </c>
      <c r="B3" s="48" t="s">
        <v>33</v>
      </c>
      <c r="C3" s="48">
        <v>15</v>
      </c>
      <c r="D3" s="49">
        <v>0.05</v>
      </c>
      <c r="E3" s="50">
        <v>0.01</v>
      </c>
      <c r="F3" s="48">
        <v>0</v>
      </c>
      <c r="G3" s="48" t="s">
        <v>15</v>
      </c>
    </row>
    <row r="4" spans="1:7" ht="13.5">
      <c r="A4" s="48" t="s">
        <v>24</v>
      </c>
      <c r="B4" s="48" t="s">
        <v>34</v>
      </c>
      <c r="C4" s="48">
        <v>30</v>
      </c>
      <c r="D4" s="49">
        <v>0.1</v>
      </c>
      <c r="E4" s="50">
        <v>0.025</v>
      </c>
      <c r="F4" s="49">
        <v>0.02</v>
      </c>
      <c r="G4" s="48" t="s">
        <v>26</v>
      </c>
    </row>
    <row r="5" spans="1:7" ht="13.5">
      <c r="A5" s="48" t="s">
        <v>25</v>
      </c>
      <c r="B5" s="48" t="s">
        <v>35</v>
      </c>
      <c r="C5" s="48">
        <v>30</v>
      </c>
      <c r="D5" s="49">
        <v>0.1</v>
      </c>
      <c r="E5" s="50">
        <v>0.025</v>
      </c>
      <c r="F5" s="49">
        <v>0.02</v>
      </c>
      <c r="G5" s="48" t="s">
        <v>27</v>
      </c>
    </row>
    <row r="6" spans="1:7" ht="13.5">
      <c r="A6" s="48" t="s">
        <v>7</v>
      </c>
      <c r="B6" s="48" t="s">
        <v>5</v>
      </c>
      <c r="C6" s="48">
        <v>15</v>
      </c>
      <c r="D6" s="49">
        <v>0.1</v>
      </c>
      <c r="E6" s="51">
        <v>0.025</v>
      </c>
      <c r="F6" s="48">
        <v>0</v>
      </c>
      <c r="G6" s="48" t="s">
        <v>16</v>
      </c>
    </row>
    <row r="7" ht="13.5">
      <c r="D7" s="49"/>
    </row>
    <row r="8" ht="13.5">
      <c r="D8" s="49"/>
    </row>
    <row r="9" spans="2:4" ht="13.5">
      <c r="B9" s="48" t="s">
        <v>32</v>
      </c>
      <c r="C9" s="48">
        <v>7000</v>
      </c>
      <c r="D9" s="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</dc:creator>
  <cp:keywords/>
  <dc:description/>
  <cp:lastModifiedBy>Owen</cp:lastModifiedBy>
  <cp:lastPrinted>2019-08-01T14:18:54Z</cp:lastPrinted>
  <dcterms:created xsi:type="dcterms:W3CDTF">2019-07-23T08:00:25Z</dcterms:created>
  <dcterms:modified xsi:type="dcterms:W3CDTF">2020-06-24T07:45:22Z</dcterms:modified>
  <cp:category/>
  <cp:version/>
  <cp:contentType/>
  <cp:contentStatus/>
</cp:coreProperties>
</file>