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84" activeTab="0"/>
  </bookViews>
  <sheets>
    <sheet name="PAYROLL TAX CALCULATOR" sheetId="1" r:id="rId1"/>
    <sheet name="BENEFIT CALCULATOR" sheetId="2" r:id="rId2"/>
    <sheet name="Control Sheet" sheetId="3" state="hidden" r:id="rId3"/>
  </sheets>
  <definedNames>
    <definedName name="Band1" localSheetId="1">#REF!</definedName>
    <definedName name="Band1">#REF!</definedName>
    <definedName name="Band2" localSheetId="1">#REF!</definedName>
    <definedName name="Band2">#REF!</definedName>
    <definedName name="Band3" localSheetId="1">#REF!</definedName>
    <definedName name="Band3">#REF!</definedName>
    <definedName name="Band4" localSheetId="1">#REF!</definedName>
    <definedName name="Band4">#REF!</definedName>
    <definedName name="EES" localSheetId="1">#REF!</definedName>
    <definedName name="EES">#REF!</definedName>
    <definedName name="ERS" localSheetId="1">#REF!</definedName>
    <definedName name="ERS">#REF!</definedName>
    <definedName name="Gross" localSheetId="1">#REF!</definedName>
    <definedName name="Gross">#REF!</definedName>
    <definedName name="Intro" localSheetId="1">#REF!</definedName>
    <definedName name="Intro">#REF!</definedName>
    <definedName name="PAYE" localSheetId="1">#REF!</definedName>
    <definedName name="PAYE">#REF!</definedName>
    <definedName name="_xlnm.Print_Area" localSheetId="1">'BENEFIT CALCULATOR'!$A$2:$J$61</definedName>
    <definedName name="_xlnm.Print_Area" localSheetId="0">'PAYROLL TAX CALCULATOR'!$A$1:$M$71</definedName>
    <definedName name="Rate1" localSheetId="1">#REF!</definedName>
    <definedName name="Rate1">#REF!</definedName>
    <definedName name="Rate2" localSheetId="1">#REF!</definedName>
    <definedName name="Rate2">#REF!</definedName>
    <definedName name="Rate3" localSheetId="1">#REF!</definedName>
    <definedName name="Rate3">#REF!</definedName>
    <definedName name="Rate4" localSheetId="1">#REF!</definedName>
    <definedName name="Rate4">#REF!</definedName>
    <definedName name="Tax" localSheetId="1">#REF!</definedName>
    <definedName name="Tax">#REF!</definedName>
  </definedNames>
  <calcPr fullCalcOnLoad="1"/>
</workbook>
</file>

<file path=xl/sharedStrings.xml><?xml version="1.0" encoding="utf-8"?>
<sst xmlns="http://schemas.openxmlformats.org/spreadsheetml/2006/main" count="127" uniqueCount="102">
  <si>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</si>
  <si>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</si>
  <si>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</si>
  <si>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</si>
  <si>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</si>
  <si>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</si>
  <si>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</si>
  <si>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</si>
  <si>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</si>
  <si>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</si>
  <si>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</si>
  <si>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</si>
  <si>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</si>
  <si>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</si>
  <si>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</si>
  <si>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</si>
  <si>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</si>
  <si>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Currency</t>
  </si>
  <si>
    <t>USD</t>
  </si>
  <si>
    <t>Domestic Assistant</t>
  </si>
  <si>
    <t>T</t>
  </si>
  <si>
    <t>S</t>
  </si>
  <si>
    <t>U</t>
  </si>
  <si>
    <t>V</t>
  </si>
  <si>
    <t>Control Sheet</t>
  </si>
  <si>
    <t>Sl Shs</t>
  </si>
  <si>
    <t>Employer</t>
  </si>
  <si>
    <t>First Employer</t>
  </si>
  <si>
    <t>Second Employer</t>
  </si>
  <si>
    <t>somalilandmof.org</t>
  </si>
  <si>
    <t>XISAABIYAHA CASHUURTA MUSHAHARKA waa qaab u sahlaya shaqaaleeyayaasha inay xisaabiyaan qiimaha cashuurta ku waajibta shaqaalahooda oo ay tahay inay ka jaraan.</t>
  </si>
  <si>
    <t>Waxaa isticmaali kara shaqaaleeye kasta aan haysan nidaam ama shaqaale u igman ama awood u leh xisaabinta cashuurtan.</t>
  </si>
  <si>
    <t>Waxay kaloo awood usiinaysaa Shaqaaleeyaha inuu si fudud u xisaabiyo gunnada isticmaalka gaadiidka iyo hoyga.</t>
  </si>
  <si>
    <t>Cashuurta waxay ku salaysantahay Xeerka Dakhliga Somaliland 72/2016.</t>
  </si>
  <si>
    <t>Wixii hagis ee intaa dheer waxaa laga heli karaa Foomka 04 ee Cashuur-celinta Mushaharka Shaqada iyo bogga Wasaaradda Maaliyadda ee:</t>
  </si>
  <si>
    <t>Waxaad kaloo la xidhiidhi kartaa xafiiska Cashuuraha Berriga.</t>
  </si>
  <si>
    <t>Waxbarid</t>
  </si>
  <si>
    <t>Waxaa hoos ku taxan hagid kaa caawisa inaad xisaabisid cashuurta mushaharka shaqada ee kugu waajib ah inaad ka jartid mushaharka shaqaalahaaga:</t>
  </si>
  <si>
    <t>1- Geli macluumaadka qaybaha huruudda ah.</t>
  </si>
  <si>
    <t>2- Geli shaxda hoosta ah magaca shaqaalaha, mushaharka (Qaybta A), gunnooyinka (Qaybaha B illaa G), iyo faa'iidooyinka (Qaybaha H illaa P).</t>
  </si>
  <si>
    <t>3- Hubi macluumaadka cashuurta qaybaha shaxda ugu hooseysa.</t>
  </si>
  <si>
    <t>4- Haddii aad rabtid inaad xisaabisid gunnada la bixinayo, isticmaal qaybta Xisaabiyaha Gunnooyinka ee ku xigta boggan.</t>
  </si>
  <si>
    <t>U bedel ama u isticmaal xisaabiyahan hadba sida kula gudboon baahidaada ee waafaqsan shuruucda cahuuraha ee Somaliland.</t>
  </si>
  <si>
    <t>Magaca Shaqaaleeyaha</t>
  </si>
  <si>
    <t>Magaca Shaqaalaha</t>
  </si>
  <si>
    <t>Buuxi Qaybaha Huruudda Ah</t>
  </si>
  <si>
    <t>Qiimaha Waa</t>
  </si>
  <si>
    <t>Mushaharka iyo Gunno</t>
  </si>
  <si>
    <t>Mushaharka iyo Gunnooyinka Lacagta Ah</t>
  </si>
  <si>
    <t xml:space="preserve">Mushaharka </t>
  </si>
  <si>
    <t>Gunnada Hoyga</t>
  </si>
  <si>
    <t>Gunnada Gaadiidka</t>
  </si>
  <si>
    <t>Gunnooyinka Kale</t>
  </si>
  <si>
    <t>Gunnada Fasaxa</t>
  </si>
  <si>
    <t>Magdhowga shaqo joojinta</t>
  </si>
  <si>
    <t>Mushaharka bisha 13-aad</t>
  </si>
  <si>
    <t>Gunnooyinka aan lacagta ahayn</t>
  </si>
  <si>
    <t>Hoyga</t>
  </si>
  <si>
    <t>Gaadiidka</t>
  </si>
  <si>
    <t>Ku hadalka taleefanka</t>
  </si>
  <si>
    <t>Isticmaalka internet-ka guriga</t>
  </si>
  <si>
    <t>Gunnada biyaha</t>
  </si>
  <si>
    <t>Gunnada laydhka</t>
  </si>
  <si>
    <t>Gunnada TV-ga</t>
  </si>
  <si>
    <t>Gunnada raashinka</t>
  </si>
  <si>
    <t>Dakhliga mushahareed ee guud</t>
  </si>
  <si>
    <t>Dakhliga cashuurtu ku waajibto</t>
  </si>
  <si>
    <t>Xisaabi cashuurta</t>
  </si>
  <si>
    <t>Cashuurta mushareed ee laga jarayo</t>
  </si>
  <si>
    <t>Cashuurta shaambadda (1%)</t>
  </si>
  <si>
    <t>Cashuurta Guud ee Ku Waajibta Shaqaalaha</t>
  </si>
  <si>
    <t>Codsiga caawimo farsameed</t>
  </si>
  <si>
    <t>Geli magaca shaqaaleeyaha</t>
  </si>
  <si>
    <t>Geli magaca shaqaalaha</t>
  </si>
  <si>
    <t>Geli qiimaha guud ee la siiyay shaqaalaha bishan. Qiimaha cashuurta laga rabo waa in lagu bixiyaa 15 maalmood gudahood.</t>
  </si>
  <si>
    <t>Gunnooyinka aan lacagta ahayn cashuur kuma waajibto haddii qiimaha guud ay ka yartahay 10,000 shillings/bishiiba</t>
  </si>
  <si>
    <t>Muuji qiimaha kadib marka laga jaro qiimaha uu shaqaaluhu ku darsaday.</t>
  </si>
  <si>
    <t>Isticmaal xisaabiyaha gunnooyinka ee bogga labaad si aad u xisaabisid gunnooyinka gaadiidka iyo hoyga ama ka saar qiimahan.</t>
  </si>
  <si>
    <t>Muuji qiimaha gunnooyinkan kadib markaad ka jartay qiimaha uu shaqaaluhu ku daray kharashka guud ee uu galay.</t>
  </si>
  <si>
    <t>Shaxda Xeerka Dakhliga 07/2016</t>
  </si>
  <si>
    <t>Muddada Sannadlaha/Billaha</t>
  </si>
  <si>
    <t>Qiimaha Cashuurtu Ku Waajibto</t>
  </si>
  <si>
    <t>Sicirka Cashuurta</t>
  </si>
  <si>
    <t>Cashuurta La Bixinayo</t>
  </si>
  <si>
    <t>Ka</t>
  </si>
  <si>
    <t>Illaa</t>
  </si>
  <si>
    <t>Wixii hagis ee intaa dheer waxaa laga heli karaa Foomka 04 ee Cashuur-celinta Mushaharka Shaqada iyo bogga Wasaaradda Maaliyadda ee: somalilandmof.org</t>
  </si>
  <si>
    <t>Qiimaynta Shaqaaleeyaha ee Gunnada Gaadiidka</t>
  </si>
  <si>
    <t>Qiimaha</t>
  </si>
  <si>
    <t>Qiimaha suuqa gaadiidka waqtigi la siiyay shaqaalaha isticmaalka gaarka ee gunnadan.</t>
  </si>
  <si>
    <t>Tirada maalmaha ee sannad-mushahareed ee uu shaqaaluhu isticmaalay gunnada gaadiidka ee maalin dhamaystiran ama qaybteed.</t>
  </si>
  <si>
    <t>Tirada maalmaha ee sannad-mushareedka; iyo</t>
  </si>
  <si>
    <t>Lacagta la siiyay shaqaalaha ee gunnadant.</t>
  </si>
  <si>
    <t>Shaqaaleeyaha-bixiyay gaadiid si uu isticmaalo shaqaalaha-Gunnada sannadlaha ah ee aan lacagta ahayn (qaybta 70(3) Jadwalka Lixaad (3) RA:[A x 20% x B/C) - D]</t>
  </si>
  <si>
    <t>Shaqaaleeyaha-bixiyay gaadiid si uu isticmaalo shaqaalaha-Gunnada bil walba [E/12]</t>
  </si>
  <si>
    <t>Qiimaynta Shaqaaleeyaha ee Gunnada Hoyga</t>
  </si>
  <si>
    <t>Qiimaha suuqa ee kirada (sanndle)</t>
  </si>
  <si>
    <t>Inta laga jarayo ee uu bixiyay shaqaalahe</t>
  </si>
  <si>
    <t>Qaddarka ee gunnada kirada suuqa (sannadle)</t>
  </si>
  <si>
    <r>
      <t xml:space="preserve">15% ee </t>
    </r>
    <r>
      <rPr>
        <b/>
        <sz val="12"/>
        <color indexed="8"/>
        <rFont val="Arial"/>
        <family val="2"/>
      </rPr>
      <t>Dakhliga Guud</t>
    </r>
    <r>
      <rPr>
        <sz val="12"/>
        <color indexed="8"/>
        <rFont val="Arial"/>
        <family val="2"/>
      </rPr>
      <t xml:space="preserve"> ee sannadlaha ah oo ay ku jirto </t>
    </r>
    <r>
      <rPr>
        <b/>
        <sz val="12"/>
        <color indexed="8"/>
        <rFont val="Arial"/>
        <family val="2"/>
      </rPr>
      <t>Qaddarka Gunnada Kirada Suuqa</t>
    </r>
    <r>
      <rPr>
        <sz val="12"/>
        <color indexed="8"/>
        <rFont val="Arial"/>
        <family val="2"/>
      </rPr>
      <t xml:space="preserve"> (Line C above)</t>
    </r>
  </si>
  <si>
    <r>
      <rPr>
        <b/>
        <sz val="12"/>
        <color indexed="8"/>
        <rFont val="Arial"/>
        <family val="2"/>
      </rPr>
      <t xml:space="preserve">Gunnada bil walba </t>
    </r>
    <r>
      <rPr>
        <sz val="12"/>
        <color indexed="8"/>
        <rFont val="Arial"/>
        <family val="2"/>
      </rPr>
      <t xml:space="preserve">[Laynka E ee sare oo loo qaybiyay 12 </t>
    </r>
    <r>
      <rPr>
        <b/>
        <sz val="12"/>
        <color indexed="8"/>
        <rFont val="Arial"/>
        <family val="2"/>
      </rPr>
      <t>[E/12]</t>
    </r>
  </si>
  <si>
    <r>
      <rPr>
        <sz val="12"/>
        <color indexed="8"/>
        <rFont val="Arial"/>
        <family val="2"/>
      </rPr>
      <t>Qiimaha lacagta shaqaalaha loo siiyay gunnada kirada iyo 15% mushahara oo ay ku jirto gunnada kirada</t>
    </r>
    <r>
      <rPr>
        <b/>
        <sz val="12"/>
        <color indexed="8"/>
        <rFont val="Arial"/>
        <family val="2"/>
      </rPr>
      <t xml:space="preserve"> (tani waa gunnada sannadlaha ah ee uu shaqaaleeyuhu u bixiyay hoyga)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</si>
</sst>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FRW&quot;_-;_-* #,##0\ &quot;FRW&quot;\-;_-* &quot;-&quot;\ &quot;FRW&quot;_-;_-@_-"/>
    <numFmt numFmtId="165" formatCode="_-* #,##0_-;\-* #,##0_-;_-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13"/>
      <name val="Arial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 Narrow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C00000"/>
      <name val="Arial"/>
      <family val="2"/>
    </font>
    <font>
      <b/>
      <sz val="12"/>
      <color rgb="FFC00000"/>
      <name val="Arial"/>
      <family val="2"/>
    </font>
    <font>
      <b/>
      <sz val="14"/>
      <color rgb="FFFFFF00"/>
      <name val="Arial"/>
      <family val="2"/>
    </font>
    <font>
      <u val="single"/>
      <sz val="11"/>
      <color rgb="FF0000FF"/>
      <name val="Calibri"/>
      <family val="2"/>
    </font>
    <font>
      <sz val="11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57" fillId="0" borderId="0" xfId="0" applyFont="1" applyAlignment="1">
      <alignment/>
    </xf>
    <xf numFmtId="165" fontId="7" fillId="6" borderId="0" xfId="42" applyNumberFormat="1" applyFont="1" applyFill="1" applyBorder="1" applyAlignment="1">
      <alignment vertical="center"/>
    </xf>
    <xf numFmtId="165" fontId="59" fillId="7" borderId="0" xfId="42" applyNumberFormat="1" applyFont="1" applyFill="1" applyBorder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61" fillId="33" borderId="0" xfId="0" applyFont="1" applyFill="1" applyBorder="1" applyAlignment="1">
      <alignment vertical="center"/>
    </xf>
    <xf numFmtId="165" fontId="12" fillId="33" borderId="10" xfId="42" applyNumberFormat="1" applyFont="1" applyFill="1" applyBorder="1" applyAlignment="1">
      <alignment horizontal="right" vertical="center"/>
    </xf>
    <xf numFmtId="165" fontId="59" fillId="33" borderId="0" xfId="42" applyNumberFormat="1" applyFont="1" applyFill="1" applyBorder="1" applyAlignment="1">
      <alignment/>
    </xf>
    <xf numFmtId="165" fontId="59" fillId="5" borderId="0" xfId="42" applyNumberFormat="1" applyFont="1" applyFill="1" applyBorder="1" applyAlignment="1">
      <alignment/>
    </xf>
    <xf numFmtId="165" fontId="59" fillId="6" borderId="0" xfId="42" applyNumberFormat="1" applyFont="1" applyFill="1" applyBorder="1" applyAlignment="1">
      <alignment/>
    </xf>
    <xf numFmtId="165" fontId="62" fillId="34" borderId="0" xfId="42" applyNumberFormat="1" applyFont="1" applyFill="1" applyBorder="1" applyAlignment="1">
      <alignment/>
    </xf>
    <xf numFmtId="165" fontId="62" fillId="33" borderId="0" xfId="42" applyNumberFormat="1" applyFont="1" applyFill="1" applyBorder="1" applyAlignment="1">
      <alignment/>
    </xf>
    <xf numFmtId="165" fontId="7" fillId="7" borderId="0" xfId="42" applyNumberFormat="1" applyFont="1" applyFill="1" applyBorder="1" applyAlignment="1">
      <alignment/>
    </xf>
    <xf numFmtId="165" fontId="61" fillId="7" borderId="0" xfId="42" applyNumberFormat="1" applyFont="1" applyFill="1" applyBorder="1" applyAlignment="1">
      <alignment vertical="center"/>
    </xf>
    <xf numFmtId="165" fontId="61" fillId="33" borderId="0" xfId="42" applyNumberFormat="1" applyFont="1" applyFill="1" applyBorder="1" applyAlignment="1">
      <alignment vertical="center"/>
    </xf>
    <xf numFmtId="0" fontId="63" fillId="34" borderId="0" xfId="0" applyFont="1" applyFill="1" applyBorder="1" applyAlignment="1">
      <alignment/>
    </xf>
    <xf numFmtId="165" fontId="7" fillId="33" borderId="11" xfId="42" applyNumberFormat="1" applyFont="1" applyFill="1" applyBorder="1" applyAlignment="1">
      <alignment horizontal="center" vertical="center"/>
    </xf>
    <xf numFmtId="165" fontId="7" fillId="33" borderId="12" xfId="42" applyNumberFormat="1" applyFont="1" applyFill="1" applyBorder="1" applyAlignment="1">
      <alignment horizontal="center" vertical="center"/>
    </xf>
    <xf numFmtId="165" fontId="7" fillId="33" borderId="13" xfId="42" applyNumberFormat="1" applyFont="1" applyFill="1" applyBorder="1" applyAlignment="1">
      <alignment horizontal="right"/>
    </xf>
    <xf numFmtId="165" fontId="7" fillId="33" borderId="14" xfId="42" applyNumberFormat="1" applyFont="1" applyFill="1" applyBorder="1" applyAlignment="1">
      <alignment vertical="center"/>
    </xf>
    <xf numFmtId="9" fontId="7" fillId="33" borderId="15" xfId="0" applyNumberFormat="1" applyFont="1" applyFill="1" applyBorder="1" applyAlignment="1">
      <alignment horizontal="center" vertical="center"/>
    </xf>
    <xf numFmtId="9" fontId="7" fillId="33" borderId="16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165" fontId="60" fillId="0" borderId="0" xfId="42" applyNumberFormat="1" applyFont="1" applyAlignment="1">
      <alignment/>
    </xf>
    <xf numFmtId="0" fontId="60" fillId="33" borderId="17" xfId="0" applyFont="1" applyFill="1" applyBorder="1" applyAlignment="1">
      <alignment/>
    </xf>
    <xf numFmtId="0" fontId="60" fillId="33" borderId="18" xfId="0" applyFont="1" applyFill="1" applyBorder="1" applyAlignment="1">
      <alignment/>
    </xf>
    <xf numFmtId="0" fontId="60" fillId="33" borderId="19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0" fillId="33" borderId="20" xfId="0" applyFont="1" applyFill="1" applyBorder="1" applyAlignment="1">
      <alignment/>
    </xf>
    <xf numFmtId="0" fontId="60" fillId="33" borderId="21" xfId="0" applyFont="1" applyFill="1" applyBorder="1" applyAlignment="1">
      <alignment/>
    </xf>
    <xf numFmtId="0" fontId="64" fillId="35" borderId="0" xfId="0" applyFont="1" applyFill="1" applyAlignment="1">
      <alignment/>
    </xf>
    <xf numFmtId="0" fontId="63" fillId="35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5" fillId="33" borderId="17" xfId="0" applyFont="1" applyFill="1" applyBorder="1" applyAlignment="1">
      <alignment/>
    </xf>
    <xf numFmtId="0" fontId="65" fillId="33" borderId="18" xfId="0" applyFont="1" applyFill="1" applyBorder="1" applyAlignment="1">
      <alignment/>
    </xf>
    <xf numFmtId="0" fontId="65" fillId="33" borderId="19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6" fillId="35" borderId="0" xfId="0" applyFont="1" applyFill="1" applyBorder="1" applyAlignment="1">
      <alignment horizontal="center" wrapText="1"/>
    </xf>
    <xf numFmtId="0" fontId="67" fillId="34" borderId="0" xfId="0" applyFont="1" applyFill="1" applyBorder="1" applyAlignment="1">
      <alignment horizontal="left"/>
    </xf>
    <xf numFmtId="0" fontId="67" fillId="33" borderId="0" xfId="0" applyFont="1" applyFill="1" applyBorder="1" applyAlignment="1">
      <alignment horizontal="left"/>
    </xf>
    <xf numFmtId="0" fontId="66" fillId="34" borderId="0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left"/>
    </xf>
    <xf numFmtId="0" fontId="66" fillId="5" borderId="0" xfId="0" applyFont="1" applyFill="1" applyBorder="1" applyAlignment="1">
      <alignment horizontal="center" vertical="center"/>
    </xf>
    <xf numFmtId="165" fontId="60" fillId="33" borderId="0" xfId="42" applyNumberFormat="1" applyFont="1" applyFill="1" applyAlignment="1">
      <alignment/>
    </xf>
    <xf numFmtId="0" fontId="62" fillId="34" borderId="22" xfId="0" applyFont="1" applyFill="1" applyBorder="1" applyAlignment="1">
      <alignment/>
    </xf>
    <xf numFmtId="0" fontId="63" fillId="34" borderId="22" xfId="0" applyFont="1" applyFill="1" applyBorder="1" applyAlignment="1">
      <alignment/>
    </xf>
    <xf numFmtId="43" fontId="60" fillId="0" borderId="0" xfId="0" applyNumberFormat="1" applyFont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165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59" fillId="33" borderId="0" xfId="0" applyFont="1" applyFill="1" applyAlignment="1">
      <alignment/>
    </xf>
    <xf numFmtId="0" fontId="63" fillId="34" borderId="0" xfId="0" applyFont="1" applyFill="1" applyAlignment="1">
      <alignment horizontal="center"/>
    </xf>
    <xf numFmtId="0" fontId="63" fillId="34" borderId="0" xfId="0" applyFont="1" applyFill="1" applyAlignment="1">
      <alignment/>
    </xf>
    <xf numFmtId="0" fontId="59" fillId="0" borderId="0" xfId="0" applyFont="1" applyAlignment="1">
      <alignment horizontal="center"/>
    </xf>
    <xf numFmtId="0" fontId="63" fillId="33" borderId="0" xfId="0" applyFont="1" applyFill="1" applyAlignment="1">
      <alignment horizontal="center"/>
    </xf>
    <xf numFmtId="0" fontId="67" fillId="34" borderId="0" xfId="0" applyFont="1" applyFill="1" applyAlignment="1">
      <alignment/>
    </xf>
    <xf numFmtId="0" fontId="68" fillId="0" borderId="0" xfId="0" applyFont="1" applyAlignment="1">
      <alignment/>
    </xf>
    <xf numFmtId="0" fontId="67" fillId="33" borderId="0" xfId="0" applyFont="1" applyFill="1" applyAlignment="1">
      <alignment/>
    </xf>
    <xf numFmtId="165" fontId="4" fillId="7" borderId="0" xfId="42" applyNumberFormat="1" applyFont="1" applyFill="1" applyBorder="1" applyAlignment="1" applyProtection="1">
      <alignment/>
      <protection locked="0"/>
    </xf>
    <xf numFmtId="0" fontId="59" fillId="7" borderId="0" xfId="0" applyFont="1" applyFill="1" applyBorder="1" applyAlignment="1">
      <alignment/>
    </xf>
    <xf numFmtId="0" fontId="59" fillId="7" borderId="0" xfId="0" applyFont="1" applyFill="1" applyBorder="1" applyAlignment="1">
      <alignment/>
    </xf>
    <xf numFmtId="165" fontId="68" fillId="7" borderId="0" xfId="42" applyNumberFormat="1" applyFont="1" applyFill="1" applyBorder="1" applyAlignment="1">
      <alignment/>
    </xf>
    <xf numFmtId="0" fontId="63" fillId="7" borderId="0" xfId="0" applyFont="1" applyFill="1" applyBorder="1" applyAlignment="1">
      <alignment/>
    </xf>
    <xf numFmtId="0" fontId="68" fillId="7" borderId="0" xfId="0" applyFont="1" applyFill="1" applyBorder="1" applyAlignment="1">
      <alignment/>
    </xf>
    <xf numFmtId="0" fontId="59" fillId="7" borderId="0" xfId="0" applyFont="1" applyFill="1" applyBorder="1" applyAlignment="1">
      <alignment horizontal="center" wrapText="1"/>
    </xf>
    <xf numFmtId="0" fontId="67" fillId="7" borderId="0" xfId="0" applyFont="1" applyFill="1" applyBorder="1" applyAlignment="1">
      <alignment/>
    </xf>
    <xf numFmtId="0" fontId="61" fillId="7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4" fontId="7" fillId="33" borderId="0" xfId="0" applyNumberFormat="1" applyFont="1" applyFill="1" applyAlignment="1">
      <alignment horizontal="left" vertical="center" wrapText="1"/>
    </xf>
    <xf numFmtId="0" fontId="63" fillId="7" borderId="25" xfId="0" applyFont="1" applyFill="1" applyBorder="1" applyAlignment="1">
      <alignment/>
    </xf>
    <xf numFmtId="0" fontId="59" fillId="7" borderId="19" xfId="0" applyFont="1" applyFill="1" applyBorder="1" applyAlignment="1">
      <alignment horizontal="center"/>
    </xf>
    <xf numFmtId="0" fontId="63" fillId="7" borderId="26" xfId="0" applyFont="1" applyFill="1" applyBorder="1" applyAlignment="1">
      <alignment/>
    </xf>
    <xf numFmtId="0" fontId="63" fillId="7" borderId="19" xfId="0" applyFont="1" applyFill="1" applyBorder="1" applyAlignment="1">
      <alignment horizontal="center"/>
    </xf>
    <xf numFmtId="0" fontId="59" fillId="7" borderId="19" xfId="0" applyFont="1" applyFill="1" applyBorder="1" applyAlignment="1">
      <alignment/>
    </xf>
    <xf numFmtId="0" fontId="59" fillId="7" borderId="26" xfId="0" applyFont="1" applyFill="1" applyBorder="1" applyAlignment="1">
      <alignment/>
    </xf>
    <xf numFmtId="0" fontId="63" fillId="7" borderId="17" xfId="0" applyFont="1" applyFill="1" applyBorder="1" applyAlignment="1">
      <alignment horizontal="center"/>
    </xf>
    <xf numFmtId="0" fontId="67" fillId="7" borderId="18" xfId="0" applyFont="1" applyFill="1" applyBorder="1" applyAlignment="1">
      <alignment/>
    </xf>
    <xf numFmtId="0" fontId="63" fillId="7" borderId="18" xfId="0" applyFont="1" applyFill="1" applyBorder="1" applyAlignment="1">
      <alignment/>
    </xf>
    <xf numFmtId="0" fontId="61" fillId="5" borderId="0" xfId="0" applyFont="1" applyFill="1" applyBorder="1" applyAlignment="1">
      <alignment/>
    </xf>
    <xf numFmtId="0" fontId="59" fillId="5" borderId="0" xfId="0" applyFont="1" applyFill="1" applyBorder="1" applyAlignment="1">
      <alignment/>
    </xf>
    <xf numFmtId="0" fontId="59" fillId="5" borderId="0" xfId="0" applyFont="1" applyFill="1" applyBorder="1" applyAlignment="1">
      <alignment wrapText="1"/>
    </xf>
    <xf numFmtId="165" fontId="68" fillId="5" borderId="0" xfId="42" applyNumberFormat="1" applyFont="1" applyFill="1" applyBorder="1" applyAlignment="1">
      <alignment/>
    </xf>
    <xf numFmtId="0" fontId="61" fillId="5" borderId="18" xfId="0" applyFont="1" applyFill="1" applyBorder="1" applyAlignment="1">
      <alignment/>
    </xf>
    <xf numFmtId="0" fontId="59" fillId="5" borderId="25" xfId="0" applyFont="1" applyFill="1" applyBorder="1" applyAlignment="1">
      <alignment/>
    </xf>
    <xf numFmtId="0" fontId="59" fillId="5" borderId="26" xfId="0" applyFont="1" applyFill="1" applyBorder="1" applyAlignment="1">
      <alignment/>
    </xf>
    <xf numFmtId="0" fontId="59" fillId="5" borderId="21" xfId="0" applyFont="1" applyFill="1" applyBorder="1" applyAlignment="1">
      <alignment/>
    </xf>
    <xf numFmtId="0" fontId="59" fillId="5" borderId="27" xfId="0" applyFont="1" applyFill="1" applyBorder="1" applyAlignment="1">
      <alignment/>
    </xf>
    <xf numFmtId="165" fontId="67" fillId="35" borderId="0" xfId="42" applyNumberFormat="1" applyFont="1" applyFill="1" applyBorder="1" applyAlignment="1" applyProtection="1">
      <alignment/>
      <protection locked="0"/>
    </xf>
    <xf numFmtId="165" fontId="67" fillId="35" borderId="0" xfId="42" applyNumberFormat="1" applyFont="1" applyFill="1" applyBorder="1" applyAlignment="1">
      <alignment/>
    </xf>
    <xf numFmtId="0" fontId="59" fillId="7" borderId="20" xfId="0" applyFont="1" applyFill="1" applyBorder="1" applyAlignment="1">
      <alignment/>
    </xf>
    <xf numFmtId="0" fontId="61" fillId="7" borderId="21" xfId="0" applyFont="1" applyFill="1" applyBorder="1" applyAlignment="1">
      <alignment/>
    </xf>
    <xf numFmtId="0" fontId="59" fillId="7" borderId="21" xfId="0" applyFont="1" applyFill="1" applyBorder="1" applyAlignment="1">
      <alignment/>
    </xf>
    <xf numFmtId="165" fontId="68" fillId="7" borderId="21" xfId="42" applyNumberFormat="1" applyFont="1" applyFill="1" applyBorder="1" applyAlignment="1">
      <alignment/>
    </xf>
    <xf numFmtId="0" fontId="59" fillId="7" borderId="27" xfId="0" applyFont="1" applyFill="1" applyBorder="1" applyAlignment="1">
      <alignment/>
    </xf>
    <xf numFmtId="0" fontId="60" fillId="33" borderId="0" xfId="0" applyFont="1" applyFill="1" applyAlignment="1">
      <alignment horizontal="right"/>
    </xf>
    <xf numFmtId="165" fontId="69" fillId="33" borderId="0" xfId="0" applyNumberFormat="1" applyFont="1" applyFill="1" applyAlignment="1">
      <alignment/>
    </xf>
    <xf numFmtId="0" fontId="61" fillId="33" borderId="0" xfId="0" applyFont="1" applyFill="1" applyAlignment="1">
      <alignment horizontal="center"/>
    </xf>
    <xf numFmtId="0" fontId="59" fillId="7" borderId="0" xfId="0" applyFont="1" applyFill="1" applyBorder="1" applyAlignment="1">
      <alignment horizontal="center" wrapText="1"/>
    </xf>
    <xf numFmtId="165" fontId="60" fillId="33" borderId="0" xfId="42" applyNumberFormat="1" applyFont="1" applyFill="1" applyBorder="1" applyAlignment="1">
      <alignment/>
    </xf>
    <xf numFmtId="165" fontId="60" fillId="33" borderId="25" xfId="42" applyNumberFormat="1" applyFont="1" applyFill="1" applyBorder="1" applyAlignment="1">
      <alignment/>
    </xf>
    <xf numFmtId="165" fontId="60" fillId="33" borderId="26" xfId="42" applyNumberFormat="1" applyFont="1" applyFill="1" applyBorder="1" applyAlignment="1">
      <alignment/>
    </xf>
    <xf numFmtId="165" fontId="60" fillId="33" borderId="27" xfId="42" applyNumberFormat="1" applyFont="1" applyFill="1" applyBorder="1" applyAlignment="1">
      <alignment/>
    </xf>
    <xf numFmtId="165" fontId="60" fillId="33" borderId="19" xfId="42" applyNumberFormat="1" applyFont="1" applyFill="1" applyBorder="1" applyAlignment="1">
      <alignment/>
    </xf>
    <xf numFmtId="165" fontId="60" fillId="33" borderId="20" xfId="42" applyNumberFormat="1" applyFont="1" applyFill="1" applyBorder="1" applyAlignment="1">
      <alignment/>
    </xf>
    <xf numFmtId="165" fontId="60" fillId="33" borderId="21" xfId="42" applyNumberFormat="1" applyFont="1" applyFill="1" applyBorder="1" applyAlignment="1">
      <alignment/>
    </xf>
    <xf numFmtId="0" fontId="67" fillId="35" borderId="0" xfId="0" applyFont="1" applyFill="1" applyBorder="1" applyAlignment="1">
      <alignment horizontal="center" wrapText="1"/>
    </xf>
    <xf numFmtId="0" fontId="59" fillId="7" borderId="0" xfId="0" applyFont="1" applyFill="1" applyBorder="1" applyAlignment="1">
      <alignment horizontal="left" wrapText="1"/>
    </xf>
    <xf numFmtId="0" fontId="62" fillId="5" borderId="0" xfId="0" applyFont="1" applyFill="1" applyBorder="1" applyAlignment="1">
      <alignment horizontal="right"/>
    </xf>
    <xf numFmtId="0" fontId="59" fillId="5" borderId="0" xfId="0" applyFont="1" applyFill="1" applyBorder="1" applyAlignment="1">
      <alignment horizontal="center"/>
    </xf>
    <xf numFmtId="165" fontId="4" fillId="5" borderId="0" xfId="42" applyNumberFormat="1" applyFont="1" applyFill="1" applyBorder="1" applyAlignment="1" applyProtection="1">
      <alignment/>
      <protection locked="0"/>
    </xf>
    <xf numFmtId="165" fontId="67" fillId="35" borderId="0" xfId="0" applyNumberFormat="1" applyFont="1" applyFill="1" applyBorder="1" applyAlignment="1">
      <alignment/>
    </xf>
    <xf numFmtId="165" fontId="4" fillId="36" borderId="18" xfId="42" applyNumberFormat="1" applyFont="1" applyFill="1" applyBorder="1" applyAlignment="1" applyProtection="1">
      <alignment/>
      <protection locked="0"/>
    </xf>
    <xf numFmtId="0" fontId="59" fillId="5" borderId="17" xfId="0" applyFont="1" applyFill="1" applyBorder="1" applyAlignment="1">
      <alignment horizontal="center" vertical="center"/>
    </xf>
    <xf numFmtId="0" fontId="59" fillId="5" borderId="19" xfId="0" applyFont="1" applyFill="1" applyBorder="1" applyAlignment="1">
      <alignment horizontal="center" vertical="center"/>
    </xf>
    <xf numFmtId="0" fontId="59" fillId="5" borderId="2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right"/>
    </xf>
    <xf numFmtId="0" fontId="61" fillId="33" borderId="0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/>
    </xf>
    <xf numFmtId="0" fontId="63" fillId="34" borderId="18" xfId="0" applyFont="1" applyFill="1" applyBorder="1" applyAlignment="1">
      <alignment/>
    </xf>
    <xf numFmtId="0" fontId="63" fillId="34" borderId="19" xfId="0" applyFont="1" applyFill="1" applyBorder="1" applyAlignment="1">
      <alignment/>
    </xf>
    <xf numFmtId="0" fontId="66" fillId="34" borderId="19" xfId="0" applyFont="1" applyFill="1" applyBorder="1" applyAlignment="1">
      <alignment/>
    </xf>
    <xf numFmtId="0" fontId="66" fillId="34" borderId="26" xfId="0" applyFont="1" applyFill="1" applyBorder="1" applyAlignment="1">
      <alignment horizontal="center" vertical="center"/>
    </xf>
    <xf numFmtId="0" fontId="66" fillId="5" borderId="19" xfId="0" applyFont="1" applyFill="1" applyBorder="1" applyAlignment="1">
      <alignment/>
    </xf>
    <xf numFmtId="165" fontId="59" fillId="33" borderId="19" xfId="42" applyNumberFormat="1" applyFont="1" applyFill="1" applyBorder="1" applyAlignment="1">
      <alignment horizontal="right"/>
    </xf>
    <xf numFmtId="0" fontId="64" fillId="34" borderId="19" xfId="0" applyFont="1" applyFill="1" applyBorder="1" applyAlignment="1">
      <alignment horizontal="right"/>
    </xf>
    <xf numFmtId="165" fontId="62" fillId="34" borderId="26" xfId="42" applyNumberFormat="1" applyFont="1" applyFill="1" applyBorder="1" applyAlignment="1">
      <alignment/>
    </xf>
    <xf numFmtId="0" fontId="64" fillId="33" borderId="19" xfId="0" applyFont="1" applyFill="1" applyBorder="1" applyAlignment="1">
      <alignment horizontal="right"/>
    </xf>
    <xf numFmtId="165" fontId="59" fillId="7" borderId="19" xfId="42" applyNumberFormat="1" applyFont="1" applyFill="1" applyBorder="1" applyAlignment="1">
      <alignment horizontal="right" vertical="center"/>
    </xf>
    <xf numFmtId="165" fontId="59" fillId="7" borderId="26" xfId="42" applyNumberFormat="1" applyFont="1" applyFill="1" applyBorder="1" applyAlignment="1">
      <alignment/>
    </xf>
    <xf numFmtId="165" fontId="7" fillId="7" borderId="26" xfId="42" applyNumberFormat="1" applyFont="1" applyFill="1" applyBorder="1" applyAlignment="1">
      <alignment/>
    </xf>
    <xf numFmtId="165" fontId="61" fillId="7" borderId="19" xfId="42" applyNumberFormat="1" applyFont="1" applyFill="1" applyBorder="1" applyAlignment="1">
      <alignment horizontal="right" vertical="center"/>
    </xf>
    <xf numFmtId="165" fontId="61" fillId="7" borderId="26" xfId="42" applyNumberFormat="1" applyFont="1" applyFill="1" applyBorder="1" applyAlignment="1">
      <alignment vertical="center"/>
    </xf>
    <xf numFmtId="165" fontId="59" fillId="33" borderId="19" xfId="42" applyNumberFormat="1" applyFont="1" applyFill="1" applyBorder="1" applyAlignment="1">
      <alignment horizontal="right" vertical="center"/>
    </xf>
    <xf numFmtId="165" fontId="61" fillId="33" borderId="26" xfId="42" applyNumberFormat="1" applyFont="1" applyFill="1" applyBorder="1" applyAlignment="1">
      <alignment vertical="center"/>
    </xf>
    <xf numFmtId="165" fontId="7" fillId="6" borderId="19" xfId="42" applyNumberFormat="1" applyFont="1" applyFill="1" applyBorder="1" applyAlignment="1">
      <alignment horizontal="right" vertical="center"/>
    </xf>
    <xf numFmtId="165" fontId="7" fillId="6" borderId="26" xfId="42" applyNumberFormat="1" applyFont="1" applyFill="1" applyBorder="1" applyAlignment="1">
      <alignment vertical="center"/>
    </xf>
    <xf numFmtId="165" fontId="7" fillId="33" borderId="19" xfId="42" applyNumberFormat="1" applyFont="1" applyFill="1" applyBorder="1" applyAlignment="1">
      <alignment horizontal="right" vertical="center"/>
    </xf>
    <xf numFmtId="0" fontId="66" fillId="34" borderId="25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/>
    </xf>
    <xf numFmtId="165" fontId="59" fillId="5" borderId="29" xfId="42" applyNumberFormat="1" applyFont="1" applyFill="1" applyBorder="1" applyAlignment="1">
      <alignment horizontal="right"/>
    </xf>
    <xf numFmtId="165" fontId="59" fillId="7" borderId="30" xfId="42" applyNumberFormat="1" applyFont="1" applyFill="1" applyBorder="1" applyAlignment="1">
      <alignment/>
    </xf>
    <xf numFmtId="165" fontId="61" fillId="7" borderId="30" xfId="42" applyNumberFormat="1" applyFont="1" applyFill="1" applyBorder="1" applyAlignment="1">
      <alignment/>
    </xf>
    <xf numFmtId="165" fontId="7" fillId="6" borderId="30" xfId="42" applyNumberFormat="1" applyFont="1" applyFill="1" applyBorder="1" applyAlignment="1">
      <alignment vertical="center"/>
    </xf>
    <xf numFmtId="0" fontId="61" fillId="33" borderId="30" xfId="0" applyFont="1" applyFill="1" applyBorder="1" applyAlignment="1">
      <alignment vertical="center"/>
    </xf>
    <xf numFmtId="0" fontId="12" fillId="37" borderId="19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165" fontId="70" fillId="37" borderId="0" xfId="42" applyNumberFormat="1" applyFont="1" applyFill="1" applyBorder="1" applyAlignment="1">
      <alignment/>
    </xf>
    <xf numFmtId="165" fontId="71" fillId="37" borderId="26" xfId="0" applyNumberFormat="1" applyFont="1" applyFill="1" applyBorder="1" applyAlignment="1">
      <alignment/>
    </xf>
    <xf numFmtId="0" fontId="12" fillId="37" borderId="31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/>
    </xf>
    <xf numFmtId="0" fontId="12" fillId="37" borderId="32" xfId="0" applyFont="1" applyFill="1" applyBorder="1" applyAlignment="1">
      <alignment/>
    </xf>
    <xf numFmtId="165" fontId="4" fillId="37" borderId="32" xfId="42" applyNumberFormat="1" applyFont="1" applyFill="1" applyBorder="1" applyAlignment="1">
      <alignment/>
    </xf>
    <xf numFmtId="0" fontId="4" fillId="37" borderId="20" xfId="0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/>
    </xf>
    <xf numFmtId="0" fontId="72" fillId="37" borderId="21" xfId="0" applyFont="1" applyFill="1" applyBorder="1" applyAlignment="1">
      <alignment/>
    </xf>
    <xf numFmtId="165" fontId="4" fillId="37" borderId="21" xfId="42" applyNumberFormat="1" applyFont="1" applyFill="1" applyBorder="1" applyAlignment="1">
      <alignment/>
    </xf>
    <xf numFmtId="165" fontId="71" fillId="37" borderId="27" xfId="0" applyNumberFormat="1" applyFont="1" applyFill="1" applyBorder="1" applyAlignment="1">
      <alignment/>
    </xf>
    <xf numFmtId="0" fontId="63" fillId="34" borderId="18" xfId="0" applyFont="1" applyFill="1" applyBorder="1" applyAlignment="1">
      <alignment vertical="center"/>
    </xf>
    <xf numFmtId="0" fontId="63" fillId="34" borderId="0" xfId="0" applyFont="1" applyFill="1" applyBorder="1" applyAlignment="1">
      <alignment vertical="center"/>
    </xf>
    <xf numFmtId="165" fontId="7" fillId="7" borderId="13" xfId="42" applyNumberFormat="1" applyFont="1" applyFill="1" applyBorder="1" applyAlignment="1">
      <alignment/>
    </xf>
    <xf numFmtId="165" fontId="7" fillId="7" borderId="34" xfId="42" applyNumberFormat="1" applyFont="1" applyFill="1" applyBorder="1" applyAlignment="1">
      <alignment/>
    </xf>
    <xf numFmtId="0" fontId="12" fillId="36" borderId="18" xfId="0" applyFont="1" applyFill="1" applyBorder="1" applyAlignment="1" applyProtection="1">
      <alignment horizontal="center" vertical="center"/>
      <protection locked="0"/>
    </xf>
    <xf numFmtId="0" fontId="12" fillId="36" borderId="0" xfId="0" applyFont="1" applyFill="1" applyBorder="1" applyAlignment="1" applyProtection="1">
      <alignment horizontal="center" vertical="center"/>
      <protection locked="0"/>
    </xf>
    <xf numFmtId="165" fontId="59" fillId="36" borderId="0" xfId="42" applyNumberFormat="1" applyFont="1" applyFill="1" applyBorder="1" applyAlignment="1" applyProtection="1">
      <alignment/>
      <protection locked="0"/>
    </xf>
    <xf numFmtId="165" fontId="7" fillId="36" borderId="0" xfId="42" applyNumberFormat="1" applyFont="1" applyFill="1" applyBorder="1" applyAlignment="1" applyProtection="1">
      <alignment/>
      <protection locked="0"/>
    </xf>
    <xf numFmtId="165" fontId="68" fillId="36" borderId="0" xfId="42" applyNumberFormat="1" applyFont="1" applyFill="1" applyBorder="1" applyAlignment="1" applyProtection="1">
      <alignment/>
      <protection locked="0"/>
    </xf>
    <xf numFmtId="0" fontId="68" fillId="36" borderId="0" xfId="0" applyFont="1" applyFill="1" applyBorder="1" applyAlignment="1" applyProtection="1">
      <alignment/>
      <protection locked="0"/>
    </xf>
    <xf numFmtId="3" fontId="61" fillId="36" borderId="0" xfId="0" applyNumberFormat="1" applyFont="1" applyFill="1" applyBorder="1" applyAlignment="1" applyProtection="1">
      <alignment/>
      <protection locked="0"/>
    </xf>
    <xf numFmtId="0" fontId="73" fillId="33" borderId="0" xfId="54" applyFont="1" applyFill="1" applyBorder="1" applyAlignment="1">
      <alignment/>
    </xf>
    <xf numFmtId="165" fontId="4" fillId="7" borderId="0" xfId="42" applyNumberFormat="1" applyFont="1" applyFill="1" applyBorder="1" applyAlignment="1" applyProtection="1">
      <alignment/>
      <protection/>
    </xf>
    <xf numFmtId="0" fontId="74" fillId="33" borderId="35" xfId="0" applyFont="1" applyFill="1" applyBorder="1" applyAlignment="1">
      <alignment/>
    </xf>
    <xf numFmtId="0" fontId="60" fillId="33" borderId="36" xfId="0" applyFont="1" applyFill="1" applyBorder="1" applyAlignment="1">
      <alignment/>
    </xf>
    <xf numFmtId="165" fontId="60" fillId="33" borderId="36" xfId="42" applyNumberFormat="1" applyFont="1" applyFill="1" applyBorder="1" applyAlignment="1">
      <alignment/>
    </xf>
    <xf numFmtId="0" fontId="60" fillId="33" borderId="37" xfId="0" applyFont="1" applyFill="1" applyBorder="1" applyAlignment="1">
      <alignment/>
    </xf>
    <xf numFmtId="0" fontId="60" fillId="33" borderId="35" xfId="0" applyFont="1" applyFill="1" applyBorder="1" applyAlignment="1">
      <alignment/>
    </xf>
    <xf numFmtId="0" fontId="60" fillId="33" borderId="30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60" fillId="33" borderId="38" xfId="0" applyFont="1" applyFill="1" applyBorder="1" applyAlignment="1">
      <alignment/>
    </xf>
    <xf numFmtId="165" fontId="71" fillId="33" borderId="34" xfId="42" applyNumberFormat="1" applyFont="1" applyFill="1" applyBorder="1" applyAlignment="1">
      <alignment vertical="center"/>
    </xf>
    <xf numFmtId="0" fontId="60" fillId="0" borderId="39" xfId="0" applyFont="1" applyBorder="1" applyAlignment="1">
      <alignment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wrapText="1"/>
    </xf>
    <xf numFmtId="0" fontId="60" fillId="33" borderId="0" xfId="0" applyFont="1" applyFill="1" applyBorder="1" applyAlignment="1">
      <alignment horizontal="center" wrapText="1"/>
    </xf>
    <xf numFmtId="0" fontId="60" fillId="33" borderId="26" xfId="0" applyFont="1" applyFill="1" applyBorder="1" applyAlignment="1">
      <alignment horizontal="center" wrapText="1"/>
    </xf>
    <xf numFmtId="0" fontId="60" fillId="33" borderId="38" xfId="0" applyFont="1" applyFill="1" applyBorder="1" applyAlignment="1">
      <alignment horizontal="left" vertical="center" wrapText="1"/>
    </xf>
    <xf numFmtId="0" fontId="60" fillId="33" borderId="22" xfId="0" applyFont="1" applyFill="1" applyBorder="1" applyAlignment="1">
      <alignment horizontal="left" vertical="center" wrapText="1"/>
    </xf>
    <xf numFmtId="0" fontId="60" fillId="33" borderId="45" xfId="0" applyFont="1" applyFill="1" applyBorder="1" applyAlignment="1">
      <alignment horizontal="left" vertical="center" wrapText="1"/>
    </xf>
    <xf numFmtId="0" fontId="60" fillId="33" borderId="30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left" vertical="center" wrapText="1"/>
    </xf>
    <xf numFmtId="0" fontId="60" fillId="33" borderId="39" xfId="0" applyFont="1" applyFill="1" applyBorder="1" applyAlignment="1">
      <alignment horizontal="left" vertical="center" wrapText="1"/>
    </xf>
    <xf numFmtId="0" fontId="60" fillId="33" borderId="14" xfId="0" applyFont="1" applyFill="1" applyBorder="1" applyAlignment="1">
      <alignment horizontal="left" vertical="center" wrapText="1"/>
    </xf>
    <xf numFmtId="0" fontId="60" fillId="33" borderId="46" xfId="0" applyFont="1" applyFill="1" applyBorder="1" applyAlignment="1">
      <alignment horizontal="left" vertical="center" wrapText="1"/>
    </xf>
    <xf numFmtId="0" fontId="60" fillId="33" borderId="47" xfId="0" applyFont="1" applyFill="1" applyBorder="1" applyAlignment="1">
      <alignment horizontal="left" vertical="center" wrapText="1"/>
    </xf>
    <xf numFmtId="165" fontId="60" fillId="33" borderId="35" xfId="42" applyNumberFormat="1" applyFont="1" applyFill="1" applyBorder="1" applyAlignment="1">
      <alignment horizontal="left" vertical="center"/>
    </xf>
    <xf numFmtId="165" fontId="60" fillId="33" borderId="36" xfId="42" applyNumberFormat="1" applyFont="1" applyFill="1" applyBorder="1" applyAlignment="1">
      <alignment horizontal="left" vertical="center"/>
    </xf>
    <xf numFmtId="165" fontId="60" fillId="33" borderId="37" xfId="42" applyNumberFormat="1" applyFont="1" applyFill="1" applyBorder="1" applyAlignment="1">
      <alignment horizontal="left" vertical="center"/>
    </xf>
    <xf numFmtId="0" fontId="67" fillId="35" borderId="46" xfId="0" applyFont="1" applyFill="1" applyBorder="1" applyAlignment="1">
      <alignment horizontal="center"/>
    </xf>
    <xf numFmtId="0" fontId="60" fillId="33" borderId="19" xfId="0" applyFont="1" applyFill="1" applyBorder="1" applyAlignment="1">
      <alignment horizontal="left" wrapText="1"/>
    </xf>
    <xf numFmtId="0" fontId="60" fillId="33" borderId="0" xfId="0" applyFont="1" applyFill="1" applyBorder="1" applyAlignment="1">
      <alignment horizontal="left" wrapText="1"/>
    </xf>
    <xf numFmtId="0" fontId="60" fillId="33" borderId="26" xfId="0" applyFont="1" applyFill="1" applyBorder="1" applyAlignment="1">
      <alignment horizontal="left" wrapText="1"/>
    </xf>
    <xf numFmtId="0" fontId="59" fillId="5" borderId="0" xfId="0" applyFont="1" applyFill="1" applyBorder="1" applyAlignment="1">
      <alignment horizontal="left"/>
    </xf>
    <xf numFmtId="0" fontId="61" fillId="5" borderId="0" xfId="0" applyFont="1" applyFill="1" applyBorder="1" applyAlignment="1">
      <alignment horizontal="left"/>
    </xf>
    <xf numFmtId="0" fontId="59" fillId="7" borderId="0" xfId="0" applyFont="1" applyFill="1" applyBorder="1" applyAlignment="1">
      <alignment horizontal="left" wrapText="1"/>
    </xf>
    <xf numFmtId="0" fontId="59" fillId="5" borderId="18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[0]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malilandmof.org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72"/>
  <sheetViews>
    <sheetView showGridLines="0" tabSelected="1" zoomScale="90" zoomScaleNormal="90" zoomScaleSheetLayoutView="90" zoomScalePageLayoutView="0" workbookViewId="0" topLeftCell="A4">
      <selection activeCell="E26" sqref="E26"/>
    </sheetView>
  </sheetViews>
  <sheetFormatPr defaultColWidth="9.140625" defaultRowHeight="15"/>
  <cols>
    <col min="1" max="1" width="2.7109375" style="4" customWidth="1"/>
    <col min="2" max="2" width="4.421875" style="4" customWidth="1"/>
    <col min="3" max="3" width="53.28125" style="4" customWidth="1"/>
    <col min="4" max="4" width="0.71875" style="23" customWidth="1"/>
    <col min="5" max="5" width="37.421875" style="4" customWidth="1"/>
    <col min="6" max="6" width="0.5625" style="23" customWidth="1"/>
    <col min="7" max="7" width="1.7109375" style="4" customWidth="1"/>
    <col min="8" max="8" width="12.57421875" style="4" customWidth="1"/>
    <col min="9" max="9" width="12.28125" style="4" bestFit="1" customWidth="1"/>
    <col min="10" max="10" width="19.00390625" style="4" customWidth="1"/>
    <col min="11" max="11" width="13.8515625" style="24" customWidth="1"/>
    <col min="12" max="12" width="14.140625" style="4" customWidth="1"/>
    <col min="13" max="13" width="1.7109375" style="4" customWidth="1"/>
    <col min="14" max="14" width="13.7109375" style="4" customWidth="1"/>
    <col min="15" max="16384" width="9.140625" style="4" customWidth="1"/>
  </cols>
  <sheetData>
    <row r="5" spans="1:12" ht="9" customHeight="1" thickBot="1">
      <c r="A5" s="23"/>
      <c r="B5" s="23"/>
      <c r="C5" s="23"/>
      <c r="E5" s="23"/>
      <c r="G5" s="23"/>
      <c r="H5" s="23"/>
      <c r="I5" s="23"/>
      <c r="J5" s="23"/>
      <c r="K5" s="46"/>
      <c r="L5" s="23"/>
    </row>
    <row r="6" spans="1:14" ht="15" customHeight="1">
      <c r="A6" s="23"/>
      <c r="B6" s="23"/>
      <c r="C6" s="25" t="s">
        <v>30</v>
      </c>
      <c r="D6" s="26"/>
      <c r="E6" s="26"/>
      <c r="F6" s="26"/>
      <c r="G6" s="26"/>
      <c r="H6" s="26"/>
      <c r="I6" s="26"/>
      <c r="J6" s="26"/>
      <c r="K6" s="103"/>
      <c r="L6" s="28"/>
      <c r="M6" s="39"/>
      <c r="N6" s="185"/>
    </row>
    <row r="7" spans="1:12" ht="15" customHeight="1">
      <c r="A7" s="23"/>
      <c r="B7" s="23"/>
      <c r="C7" s="27" t="s">
        <v>31</v>
      </c>
      <c r="D7" s="28"/>
      <c r="E7" s="28"/>
      <c r="F7" s="28"/>
      <c r="G7" s="28"/>
      <c r="H7" s="28"/>
      <c r="I7" s="28"/>
      <c r="J7" s="28"/>
      <c r="K7" s="104"/>
      <c r="L7" s="23"/>
    </row>
    <row r="8" spans="1:12" ht="15" customHeight="1">
      <c r="A8" s="23"/>
      <c r="B8" s="23"/>
      <c r="C8" s="27" t="s">
        <v>32</v>
      </c>
      <c r="D8" s="28"/>
      <c r="E8" s="28"/>
      <c r="F8" s="28"/>
      <c r="G8" s="28"/>
      <c r="H8" s="28"/>
      <c r="I8" s="28"/>
      <c r="J8" s="28"/>
      <c r="K8" s="104"/>
      <c r="L8" s="23"/>
    </row>
    <row r="9" spans="1:12" ht="15" customHeight="1">
      <c r="A9" s="23"/>
      <c r="B9" s="23"/>
      <c r="C9" s="4" t="s">
        <v>33</v>
      </c>
      <c r="D9" s="28"/>
      <c r="E9" s="28"/>
      <c r="F9" s="28"/>
      <c r="G9" s="28"/>
      <c r="H9" s="28"/>
      <c r="I9" s="28"/>
      <c r="J9" s="28"/>
      <c r="K9" s="104"/>
      <c r="L9" s="23"/>
    </row>
    <row r="10" spans="1:12" ht="15" customHeight="1">
      <c r="A10" s="23"/>
      <c r="B10" s="23"/>
      <c r="C10" s="27" t="s">
        <v>34</v>
      </c>
      <c r="D10" s="28"/>
      <c r="E10" s="28"/>
      <c r="F10" s="28"/>
      <c r="G10" s="28"/>
      <c r="H10" s="28"/>
      <c r="I10" s="28"/>
      <c r="J10" s="174" t="s">
        <v>29</v>
      </c>
      <c r="K10" s="104"/>
      <c r="L10" s="23"/>
    </row>
    <row r="11" spans="1:12" ht="15" customHeight="1" thickBot="1">
      <c r="A11" s="23"/>
      <c r="B11" s="23"/>
      <c r="C11" s="29" t="s">
        <v>35</v>
      </c>
      <c r="D11" s="30"/>
      <c r="E11" s="30"/>
      <c r="F11" s="30"/>
      <c r="G11" s="30"/>
      <c r="H11" s="30"/>
      <c r="I11" s="30"/>
      <c r="J11" s="30"/>
      <c r="K11" s="105"/>
      <c r="L11" s="23"/>
    </row>
    <row r="12" spans="1:12" ht="9" customHeight="1">
      <c r="A12" s="23"/>
      <c r="B12" s="23"/>
      <c r="G12" s="23"/>
      <c r="H12" s="23"/>
      <c r="I12" s="23"/>
      <c r="J12" s="23"/>
      <c r="K12" s="46"/>
      <c r="L12" s="23"/>
    </row>
    <row r="13" spans="1:12" ht="15.75" thickBot="1">
      <c r="A13" s="23"/>
      <c r="B13" s="34"/>
      <c r="C13" s="32" t="s">
        <v>36</v>
      </c>
      <c r="D13" s="31"/>
      <c r="E13" s="31"/>
      <c r="F13" s="31"/>
      <c r="G13" s="31"/>
      <c r="H13" s="31"/>
      <c r="I13" s="31"/>
      <c r="J13" s="23"/>
      <c r="K13" s="46"/>
      <c r="L13" s="23"/>
    </row>
    <row r="14" spans="1:12" ht="13.5">
      <c r="A14" s="23"/>
      <c r="B14" s="23"/>
      <c r="C14" s="35" t="s">
        <v>37</v>
      </c>
      <c r="D14" s="36"/>
      <c r="E14" s="26"/>
      <c r="F14" s="26"/>
      <c r="G14" s="26"/>
      <c r="H14" s="26"/>
      <c r="I14" s="26"/>
      <c r="J14" s="26"/>
      <c r="K14" s="103"/>
      <c r="L14" s="23"/>
    </row>
    <row r="15" spans="1:12" ht="3.75" customHeight="1">
      <c r="A15" s="23"/>
      <c r="B15" s="23"/>
      <c r="C15" s="37"/>
      <c r="D15" s="38"/>
      <c r="E15" s="28"/>
      <c r="F15" s="28"/>
      <c r="G15" s="28"/>
      <c r="H15" s="28"/>
      <c r="I15" s="28"/>
      <c r="J15" s="28"/>
      <c r="K15" s="104"/>
      <c r="L15" s="23"/>
    </row>
    <row r="16" spans="1:12" ht="13.5">
      <c r="A16" s="23"/>
      <c r="B16" s="98"/>
      <c r="C16" s="27" t="s">
        <v>38</v>
      </c>
      <c r="D16" s="28"/>
      <c r="E16" s="28"/>
      <c r="F16" s="28"/>
      <c r="G16" s="28"/>
      <c r="H16" s="28"/>
      <c r="I16" s="28"/>
      <c r="J16" s="28"/>
      <c r="K16" s="104"/>
      <c r="L16" s="23"/>
    </row>
    <row r="17" spans="1:12" ht="13.5">
      <c r="A17" s="23"/>
      <c r="B17" s="98"/>
      <c r="C17" s="192" t="s">
        <v>39</v>
      </c>
      <c r="D17" s="193"/>
      <c r="E17" s="193"/>
      <c r="F17" s="193"/>
      <c r="G17" s="193"/>
      <c r="H17" s="193"/>
      <c r="I17" s="193"/>
      <c r="J17" s="193"/>
      <c r="K17" s="194"/>
      <c r="L17" s="23"/>
    </row>
    <row r="18" spans="1:12" ht="13.5">
      <c r="A18" s="23"/>
      <c r="B18" s="98"/>
      <c r="C18" s="27" t="s">
        <v>40</v>
      </c>
      <c r="D18" s="28"/>
      <c r="E18" s="28"/>
      <c r="F18" s="28"/>
      <c r="G18" s="28"/>
      <c r="H18" s="28"/>
      <c r="I18" s="28"/>
      <c r="J18" s="28"/>
      <c r="K18" s="104"/>
      <c r="L18" s="23"/>
    </row>
    <row r="19" spans="1:12" ht="13.5">
      <c r="A19" s="23"/>
      <c r="B19" s="98"/>
      <c r="C19" s="27" t="s">
        <v>41</v>
      </c>
      <c r="D19" s="28"/>
      <c r="E19" s="28"/>
      <c r="F19" s="28"/>
      <c r="G19" s="28"/>
      <c r="H19" s="28"/>
      <c r="I19" s="28"/>
      <c r="J19" s="28"/>
      <c r="K19" s="104"/>
      <c r="L19" s="23"/>
    </row>
    <row r="20" spans="1:12" ht="5.25" customHeight="1">
      <c r="A20" s="23"/>
      <c r="B20" s="46"/>
      <c r="C20" s="106"/>
      <c r="D20" s="102"/>
      <c r="E20" s="102"/>
      <c r="F20" s="102"/>
      <c r="G20" s="102"/>
      <c r="H20" s="102"/>
      <c r="I20" s="102"/>
      <c r="J20" s="102"/>
      <c r="K20" s="104"/>
      <c r="L20" s="23"/>
    </row>
    <row r="21" spans="1:12" ht="14.25" thickBot="1">
      <c r="A21" s="23"/>
      <c r="B21" s="46"/>
      <c r="C21" s="107" t="s">
        <v>42</v>
      </c>
      <c r="D21" s="108"/>
      <c r="E21" s="108"/>
      <c r="F21" s="108"/>
      <c r="G21" s="108"/>
      <c r="H21" s="108"/>
      <c r="I21" s="108"/>
      <c r="J21" s="108"/>
      <c r="K21" s="105"/>
      <c r="L21" s="23"/>
    </row>
    <row r="22" spans="1:12" ht="8.25" customHeight="1">
      <c r="A22" s="2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23"/>
    </row>
    <row r="23" spans="1:12" ht="18" customHeight="1" thickBot="1">
      <c r="A23" s="23"/>
      <c r="B23" s="39"/>
      <c r="C23" s="39"/>
      <c r="D23" s="28"/>
      <c r="E23" s="109" t="s">
        <v>45</v>
      </c>
      <c r="F23" s="40"/>
      <c r="G23" s="23"/>
      <c r="H23" s="207" t="s">
        <v>71</v>
      </c>
      <c r="I23" s="207"/>
      <c r="J23" s="207"/>
      <c r="K23" s="207"/>
      <c r="L23" s="207"/>
    </row>
    <row r="24" spans="1:12" ht="22.5" customHeight="1">
      <c r="A24" s="23"/>
      <c r="B24" s="122"/>
      <c r="C24" s="163" t="s">
        <v>43</v>
      </c>
      <c r="D24" s="123"/>
      <c r="E24" s="167"/>
      <c r="F24" s="142"/>
      <c r="G24" s="23"/>
      <c r="H24" s="204" t="s">
        <v>72</v>
      </c>
      <c r="I24" s="205"/>
      <c r="J24" s="205"/>
      <c r="K24" s="205"/>
      <c r="L24" s="206"/>
    </row>
    <row r="25" spans="1:12" ht="24" customHeight="1">
      <c r="A25" s="23"/>
      <c r="B25" s="124"/>
      <c r="C25" s="164" t="s">
        <v>44</v>
      </c>
      <c r="D25" s="16"/>
      <c r="E25" s="168"/>
      <c r="F25" s="126"/>
      <c r="G25" s="23"/>
      <c r="H25" s="204" t="s">
        <v>73</v>
      </c>
      <c r="I25" s="205"/>
      <c r="J25" s="205"/>
      <c r="K25" s="205"/>
      <c r="L25" s="206"/>
    </row>
    <row r="26" spans="1:12" ht="15">
      <c r="A26" s="23"/>
      <c r="B26" s="143"/>
      <c r="C26" s="119" t="s">
        <v>46</v>
      </c>
      <c r="D26" s="120"/>
      <c r="E26" s="121" t="s">
        <v>25</v>
      </c>
      <c r="F26" s="126"/>
      <c r="G26" s="23"/>
      <c r="H26" s="46"/>
      <c r="I26" s="23"/>
      <c r="J26" s="23"/>
      <c r="K26" s="46"/>
      <c r="L26" s="23"/>
    </row>
    <row r="27" spans="1:12" ht="17.25">
      <c r="A27" s="23"/>
      <c r="B27" s="125"/>
      <c r="C27" s="41" t="s">
        <v>48</v>
      </c>
      <c r="D27" s="42"/>
      <c r="E27" s="43"/>
      <c r="F27" s="126"/>
      <c r="G27" s="23"/>
      <c r="H27" s="46"/>
      <c r="I27" s="23"/>
      <c r="J27" s="23"/>
      <c r="K27" s="46"/>
      <c r="L27" s="23"/>
    </row>
    <row r="28" spans="1:12" ht="3" customHeight="1">
      <c r="A28" s="23"/>
      <c r="B28" s="127"/>
      <c r="C28" s="44" t="s">
        <v>47</v>
      </c>
      <c r="D28" s="44"/>
      <c r="E28" s="45"/>
      <c r="F28" s="133"/>
      <c r="G28" s="23"/>
      <c r="H28" s="46"/>
      <c r="I28" s="23"/>
      <c r="J28" s="23"/>
      <c r="K28" s="46"/>
      <c r="L28" s="23"/>
    </row>
    <row r="29" spans="1:12" ht="15">
      <c r="A29" s="23"/>
      <c r="B29" s="144" t="s">
        <v>0</v>
      </c>
      <c r="C29" s="9" t="s">
        <v>49</v>
      </c>
      <c r="D29" s="9"/>
      <c r="E29" s="169">
        <v>4750000</v>
      </c>
      <c r="F29" s="133"/>
      <c r="G29" s="23"/>
      <c r="H29" s="181"/>
      <c r="I29" s="23"/>
      <c r="J29" s="23"/>
      <c r="K29" s="46"/>
      <c r="L29" s="23"/>
    </row>
    <row r="30" spans="2:11" s="23" customFormat="1" ht="3" customHeight="1">
      <c r="B30" s="144"/>
      <c r="C30" s="9"/>
      <c r="D30" s="9"/>
      <c r="E30" s="9"/>
      <c r="F30" s="133"/>
      <c r="H30" s="181"/>
      <c r="K30" s="46"/>
    </row>
    <row r="31" spans="1:12" ht="15">
      <c r="A31" s="23"/>
      <c r="B31" s="144" t="s">
        <v>1</v>
      </c>
      <c r="C31" s="9" t="s">
        <v>50</v>
      </c>
      <c r="D31" s="9"/>
      <c r="E31" s="169">
        <v>0</v>
      </c>
      <c r="F31" s="133"/>
      <c r="G31" s="23"/>
      <c r="H31" s="181"/>
      <c r="I31" s="23"/>
      <c r="J31" s="23"/>
      <c r="K31" s="46"/>
      <c r="L31" s="23"/>
    </row>
    <row r="32" spans="2:11" s="23" customFormat="1" ht="3" customHeight="1">
      <c r="B32" s="144"/>
      <c r="C32" s="9"/>
      <c r="D32" s="9"/>
      <c r="E32" s="9"/>
      <c r="F32" s="133"/>
      <c r="H32" s="182"/>
      <c r="K32" s="46"/>
    </row>
    <row r="33" spans="1:12" ht="15">
      <c r="A33" s="23"/>
      <c r="B33" s="144" t="s">
        <v>2</v>
      </c>
      <c r="C33" s="9" t="s">
        <v>51</v>
      </c>
      <c r="D33" s="9"/>
      <c r="E33" s="169">
        <v>320000</v>
      </c>
      <c r="F33" s="133"/>
      <c r="G33" s="23"/>
      <c r="H33" s="195" t="s">
        <v>74</v>
      </c>
      <c r="I33" s="196"/>
      <c r="J33" s="196"/>
      <c r="K33" s="196"/>
      <c r="L33" s="197"/>
    </row>
    <row r="34" spans="2:12" s="23" customFormat="1" ht="3" customHeight="1">
      <c r="B34" s="144"/>
      <c r="C34" s="9"/>
      <c r="D34" s="9"/>
      <c r="E34" s="9"/>
      <c r="F34" s="133"/>
      <c r="H34" s="198"/>
      <c r="I34" s="199"/>
      <c r="J34" s="199"/>
      <c r="K34" s="199"/>
      <c r="L34" s="200"/>
    </row>
    <row r="35" spans="1:12" ht="15">
      <c r="A35" s="23"/>
      <c r="B35" s="144" t="s">
        <v>3</v>
      </c>
      <c r="C35" s="9" t="s">
        <v>52</v>
      </c>
      <c r="D35" s="9"/>
      <c r="E35" s="169">
        <v>66700</v>
      </c>
      <c r="F35" s="133"/>
      <c r="G35" s="23"/>
      <c r="H35" s="198"/>
      <c r="I35" s="199"/>
      <c r="J35" s="199"/>
      <c r="K35" s="199"/>
      <c r="L35" s="200"/>
    </row>
    <row r="36" spans="2:12" s="23" customFormat="1" ht="3" customHeight="1">
      <c r="B36" s="144"/>
      <c r="C36" s="9"/>
      <c r="D36" s="9"/>
      <c r="E36" s="9"/>
      <c r="F36" s="133"/>
      <c r="H36" s="198"/>
      <c r="I36" s="199"/>
      <c r="J36" s="199"/>
      <c r="K36" s="199"/>
      <c r="L36" s="200"/>
    </row>
    <row r="37" spans="1:12" ht="15">
      <c r="A37" s="23"/>
      <c r="B37" s="144" t="s">
        <v>4</v>
      </c>
      <c r="C37" s="9" t="s">
        <v>53</v>
      </c>
      <c r="D37" s="9"/>
      <c r="E37" s="169">
        <v>0</v>
      </c>
      <c r="F37" s="133"/>
      <c r="G37" s="23"/>
      <c r="H37" s="201"/>
      <c r="I37" s="202"/>
      <c r="J37" s="202"/>
      <c r="K37" s="202"/>
      <c r="L37" s="203"/>
    </row>
    <row r="38" spans="2:11" s="23" customFormat="1" ht="3" customHeight="1">
      <c r="B38" s="144"/>
      <c r="C38" s="9"/>
      <c r="D38" s="9"/>
      <c r="E38" s="9"/>
      <c r="F38" s="133"/>
      <c r="H38" s="183"/>
      <c r="K38" s="46"/>
    </row>
    <row r="39" spans="1:12" ht="15">
      <c r="A39" s="23"/>
      <c r="B39" s="144" t="s">
        <v>5</v>
      </c>
      <c r="C39" s="9" t="s">
        <v>54</v>
      </c>
      <c r="D39" s="9"/>
      <c r="E39" s="169">
        <v>0</v>
      </c>
      <c r="F39" s="133"/>
      <c r="G39" s="23"/>
      <c r="H39" s="181"/>
      <c r="I39" s="23"/>
      <c r="J39" s="23"/>
      <c r="K39" s="46"/>
      <c r="L39" s="23"/>
    </row>
    <row r="40" spans="2:11" s="23" customFormat="1" ht="3" customHeight="1">
      <c r="B40" s="144"/>
      <c r="C40" s="9"/>
      <c r="D40" s="9"/>
      <c r="E40" s="9"/>
      <c r="F40" s="133"/>
      <c r="H40" s="181"/>
      <c r="K40" s="46"/>
    </row>
    <row r="41" spans="1:12" ht="15">
      <c r="A41" s="23"/>
      <c r="B41" s="144" t="s">
        <v>6</v>
      </c>
      <c r="C41" s="9" t="s">
        <v>55</v>
      </c>
      <c r="D41" s="9"/>
      <c r="E41" s="169">
        <v>0</v>
      </c>
      <c r="F41" s="133"/>
      <c r="G41" s="23"/>
      <c r="H41" s="181"/>
      <c r="I41" s="23"/>
      <c r="J41" s="23"/>
      <c r="K41" s="46"/>
      <c r="L41" s="23"/>
    </row>
    <row r="42" spans="1:12" ht="3" customHeight="1">
      <c r="A42" s="23"/>
      <c r="B42" s="128"/>
      <c r="C42" s="8"/>
      <c r="D42" s="8"/>
      <c r="E42" s="8"/>
      <c r="F42" s="133"/>
      <c r="G42" s="23"/>
      <c r="H42" s="23"/>
      <c r="I42" s="23"/>
      <c r="J42" s="23"/>
      <c r="K42" s="46"/>
      <c r="L42" s="23"/>
    </row>
    <row r="43" spans="1:12" ht="17.25">
      <c r="A43" s="23"/>
      <c r="B43" s="129"/>
      <c r="C43" s="41" t="s">
        <v>56</v>
      </c>
      <c r="D43" s="42"/>
      <c r="E43" s="11"/>
      <c r="F43" s="126"/>
      <c r="G43" s="23"/>
      <c r="H43" s="176" t="s">
        <v>75</v>
      </c>
      <c r="I43" s="177"/>
      <c r="J43" s="177"/>
      <c r="K43" s="178"/>
      <c r="L43" s="179"/>
    </row>
    <row r="44" spans="2:11" s="23" customFormat="1" ht="3" customHeight="1">
      <c r="B44" s="131"/>
      <c r="C44" s="42"/>
      <c r="D44" s="42"/>
      <c r="E44" s="12"/>
      <c r="F44" s="133"/>
      <c r="K44" s="46"/>
    </row>
    <row r="45" spans="1:12" ht="15">
      <c r="A45" s="23"/>
      <c r="B45" s="132" t="s">
        <v>7</v>
      </c>
      <c r="C45" s="145" t="s">
        <v>19</v>
      </c>
      <c r="D45" s="10"/>
      <c r="E45" s="169">
        <v>0</v>
      </c>
      <c r="F45" s="133"/>
      <c r="G45" s="23"/>
      <c r="H45" s="180" t="s">
        <v>76</v>
      </c>
      <c r="I45" s="177"/>
      <c r="J45" s="177"/>
      <c r="K45" s="178"/>
      <c r="L45" s="179"/>
    </row>
    <row r="46" spans="2:11" s="23" customFormat="1" ht="3" customHeight="1">
      <c r="B46" s="132"/>
      <c r="C46" s="145"/>
      <c r="D46" s="10"/>
      <c r="E46" s="3"/>
      <c r="F46" s="133"/>
      <c r="K46" s="46"/>
    </row>
    <row r="47" spans="1:12" ht="15">
      <c r="A47" s="23"/>
      <c r="B47" s="132" t="s">
        <v>8</v>
      </c>
      <c r="C47" s="145" t="s">
        <v>57</v>
      </c>
      <c r="D47" s="10"/>
      <c r="E47" s="3">
        <f>'BENEFIT CALCULATOR'!G57</f>
        <v>250000</v>
      </c>
      <c r="F47" s="133"/>
      <c r="G47" s="23"/>
      <c r="H47" s="195" t="s">
        <v>77</v>
      </c>
      <c r="I47" s="196"/>
      <c r="J47" s="196"/>
      <c r="K47" s="196"/>
      <c r="L47" s="197"/>
    </row>
    <row r="48" spans="2:12" s="23" customFormat="1" ht="3" customHeight="1">
      <c r="B48" s="132"/>
      <c r="C48" s="145"/>
      <c r="D48" s="10"/>
      <c r="E48" s="3"/>
      <c r="F48" s="133"/>
      <c r="H48" s="198"/>
      <c r="I48" s="199"/>
      <c r="J48" s="199"/>
      <c r="K48" s="199"/>
      <c r="L48" s="200"/>
    </row>
    <row r="49" spans="1:12" ht="15">
      <c r="A49" s="23"/>
      <c r="B49" s="132" t="s">
        <v>9</v>
      </c>
      <c r="C49" s="145" t="s">
        <v>58</v>
      </c>
      <c r="D49" s="10"/>
      <c r="E49" s="3">
        <f>'BENEFIT CALCULATOR'!G40</f>
        <v>3500000</v>
      </c>
      <c r="F49" s="133"/>
      <c r="G49" s="23"/>
      <c r="H49" s="201"/>
      <c r="I49" s="202"/>
      <c r="J49" s="202"/>
      <c r="K49" s="202"/>
      <c r="L49" s="203"/>
    </row>
    <row r="50" spans="2:11" s="23" customFormat="1" ht="3" customHeight="1">
      <c r="B50" s="132"/>
      <c r="C50" s="145"/>
      <c r="D50" s="10"/>
      <c r="E50" s="3"/>
      <c r="F50" s="133"/>
      <c r="K50" s="46"/>
    </row>
    <row r="51" spans="1:12" ht="15">
      <c r="A51" s="23"/>
      <c r="B51" s="132" t="s">
        <v>10</v>
      </c>
      <c r="C51" s="145" t="s">
        <v>59</v>
      </c>
      <c r="D51" s="10"/>
      <c r="E51" s="170">
        <v>50000</v>
      </c>
      <c r="F51" s="134"/>
      <c r="G51" s="23"/>
      <c r="H51" s="181"/>
      <c r="I51" s="23"/>
      <c r="J51" s="23"/>
      <c r="K51" s="46"/>
      <c r="L51" s="23"/>
    </row>
    <row r="52" spans="2:11" s="23" customFormat="1" ht="3" customHeight="1">
      <c r="B52" s="132"/>
      <c r="C52" s="145"/>
      <c r="D52" s="10"/>
      <c r="E52" s="13"/>
      <c r="F52" s="134"/>
      <c r="H52" s="181"/>
      <c r="K52" s="46"/>
    </row>
    <row r="53" spans="2:12" ht="15">
      <c r="B53" s="132" t="s">
        <v>11</v>
      </c>
      <c r="C53" s="145" t="s">
        <v>60</v>
      </c>
      <c r="D53" s="10"/>
      <c r="E53" s="169">
        <v>50000</v>
      </c>
      <c r="F53" s="133"/>
      <c r="G53" s="23"/>
      <c r="H53" s="181"/>
      <c r="I53" s="23"/>
      <c r="J53" s="23"/>
      <c r="K53" s="46"/>
      <c r="L53" s="23"/>
    </row>
    <row r="54" spans="2:11" s="23" customFormat="1" ht="3" customHeight="1">
      <c r="B54" s="132"/>
      <c r="C54" s="145"/>
      <c r="D54" s="10"/>
      <c r="E54" s="3"/>
      <c r="F54" s="133"/>
      <c r="H54" s="182"/>
      <c r="K54" s="46"/>
    </row>
    <row r="55" spans="2:12" ht="15">
      <c r="B55" s="132" t="s">
        <v>12</v>
      </c>
      <c r="C55" s="145" t="s">
        <v>61</v>
      </c>
      <c r="D55" s="10"/>
      <c r="E55" s="169">
        <v>80000</v>
      </c>
      <c r="F55" s="133"/>
      <c r="G55" s="23"/>
      <c r="H55" s="195" t="s">
        <v>78</v>
      </c>
      <c r="I55" s="196"/>
      <c r="J55" s="196"/>
      <c r="K55" s="196"/>
      <c r="L55" s="197"/>
    </row>
    <row r="56" spans="2:12" s="23" customFormat="1" ht="3" customHeight="1">
      <c r="B56" s="132"/>
      <c r="C56" s="145"/>
      <c r="D56" s="10"/>
      <c r="E56" s="3"/>
      <c r="F56" s="133"/>
      <c r="H56" s="198"/>
      <c r="I56" s="199"/>
      <c r="J56" s="199"/>
      <c r="K56" s="199"/>
      <c r="L56" s="200"/>
    </row>
    <row r="57" spans="2:12" ht="15">
      <c r="B57" s="132" t="s">
        <v>13</v>
      </c>
      <c r="C57" s="145" t="s">
        <v>62</v>
      </c>
      <c r="D57" s="10"/>
      <c r="E57" s="169">
        <v>120000</v>
      </c>
      <c r="F57" s="133"/>
      <c r="G57" s="23"/>
      <c r="H57" s="201"/>
      <c r="I57" s="202"/>
      <c r="J57" s="202"/>
      <c r="K57" s="202"/>
      <c r="L57" s="203"/>
    </row>
    <row r="58" spans="2:11" s="23" customFormat="1" ht="3" customHeight="1">
      <c r="B58" s="132"/>
      <c r="C58" s="145"/>
      <c r="D58" s="10"/>
      <c r="E58" s="3"/>
      <c r="F58" s="133"/>
      <c r="H58" s="183"/>
      <c r="K58" s="46"/>
    </row>
    <row r="59" spans="2:12" ht="15">
      <c r="B59" s="132" t="s">
        <v>14</v>
      </c>
      <c r="C59" s="145" t="s">
        <v>63</v>
      </c>
      <c r="D59" s="10"/>
      <c r="E59" s="169">
        <v>39000</v>
      </c>
      <c r="F59" s="133"/>
      <c r="G59" s="23"/>
      <c r="H59" s="181"/>
      <c r="I59" s="23"/>
      <c r="J59" s="23"/>
      <c r="K59" s="46"/>
      <c r="L59" s="23"/>
    </row>
    <row r="60" spans="2:11" s="23" customFormat="1" ht="3" customHeight="1">
      <c r="B60" s="132"/>
      <c r="C60" s="145"/>
      <c r="D60" s="10"/>
      <c r="E60" s="3"/>
      <c r="F60" s="133"/>
      <c r="H60" s="181"/>
      <c r="K60" s="46"/>
    </row>
    <row r="61" spans="2:12" ht="15">
      <c r="B61" s="132" t="s">
        <v>15</v>
      </c>
      <c r="C61" s="145" t="s">
        <v>64</v>
      </c>
      <c r="D61" s="10"/>
      <c r="E61" s="169">
        <v>0</v>
      </c>
      <c r="F61" s="133"/>
      <c r="G61" s="23"/>
      <c r="H61" s="181"/>
      <c r="I61" s="23"/>
      <c r="J61" s="23"/>
      <c r="K61" s="46"/>
      <c r="L61" s="23"/>
    </row>
    <row r="62" spans="2:11" s="23" customFormat="1" ht="3" customHeight="1">
      <c r="B62" s="132"/>
      <c r="C62" s="145"/>
      <c r="D62" s="10"/>
      <c r="E62" s="3"/>
      <c r="F62" s="133"/>
      <c r="K62" s="46"/>
    </row>
    <row r="63" spans="2:12" ht="15">
      <c r="B63" s="135" t="s">
        <v>16</v>
      </c>
      <c r="C63" s="146" t="s">
        <v>65</v>
      </c>
      <c r="D63" s="10"/>
      <c r="E63" s="14">
        <f>E29+E31+E33+E35+E37+E39+E41+E45+E47+E49+E51+E53+E55+E57+E59+E61</f>
        <v>9225700</v>
      </c>
      <c r="F63" s="136">
        <f>F29+F31+F33+F35+F37+F39+F41+F45+F47+F49+F51+F53+F55+F57+F59+F61</f>
        <v>0</v>
      </c>
      <c r="G63" s="23"/>
      <c r="H63" s="23"/>
      <c r="I63" s="23"/>
      <c r="J63" s="23"/>
      <c r="K63" s="46"/>
      <c r="L63" s="23"/>
    </row>
    <row r="64" spans="2:11" s="23" customFormat="1" ht="3" customHeight="1">
      <c r="B64" s="137"/>
      <c r="C64" s="8"/>
      <c r="D64" s="8"/>
      <c r="E64" s="15"/>
      <c r="F64" s="138"/>
      <c r="K64" s="46"/>
    </row>
    <row r="65" spans="2:7" s="23" customFormat="1" ht="3" customHeight="1">
      <c r="B65" s="139"/>
      <c r="C65" s="147"/>
      <c r="D65" s="2"/>
      <c r="E65" s="2"/>
      <c r="F65" s="140"/>
      <c r="G65" s="4"/>
    </row>
    <row r="66" spans="1:12" ht="15">
      <c r="A66" s="23"/>
      <c r="B66" s="141" t="s">
        <v>21</v>
      </c>
      <c r="C66" s="148" t="s">
        <v>66</v>
      </c>
      <c r="D66" s="6"/>
      <c r="E66" s="7">
        <f>E63-IF(E45+E47+E49+E51+E53+E55+E57+E59+E61&lt;10000,E45+E47+E49+E51+E53+E55+E57+E59+E61,0)</f>
        <v>9225700</v>
      </c>
      <c r="F66" s="140"/>
      <c r="H66" s="47"/>
      <c r="I66" s="48" t="s">
        <v>79</v>
      </c>
      <c r="J66" s="47"/>
      <c r="K66" s="47"/>
      <c r="L66" s="47"/>
    </row>
    <row r="67" spans="1:12" ht="42.75" customHeight="1">
      <c r="A67" s="23"/>
      <c r="B67" s="129"/>
      <c r="C67" s="41" t="s">
        <v>67</v>
      </c>
      <c r="D67" s="42"/>
      <c r="E67" s="11"/>
      <c r="F67" s="130"/>
      <c r="H67" s="188" t="s">
        <v>80</v>
      </c>
      <c r="I67" s="189"/>
      <c r="J67" s="186" t="s">
        <v>81</v>
      </c>
      <c r="K67" s="190" t="s">
        <v>82</v>
      </c>
      <c r="L67" s="186" t="s">
        <v>83</v>
      </c>
    </row>
    <row r="68" spans="1:12" ht="18" thickBot="1">
      <c r="A68" s="23"/>
      <c r="B68" s="149" t="s">
        <v>20</v>
      </c>
      <c r="C68" s="150" t="s">
        <v>68</v>
      </c>
      <c r="D68" s="151"/>
      <c r="E68" s="152">
        <f>L70</f>
        <v>440451.66666666674</v>
      </c>
      <c r="F68" s="153"/>
      <c r="G68" s="49"/>
      <c r="H68" s="50" t="s">
        <v>84</v>
      </c>
      <c r="I68" s="51" t="s">
        <v>85</v>
      </c>
      <c r="J68" s="187"/>
      <c r="K68" s="191"/>
      <c r="L68" s="187"/>
    </row>
    <row r="69" spans="1:12" ht="18" thickBot="1" thickTop="1">
      <c r="A69" s="23"/>
      <c r="B69" s="154" t="s">
        <v>22</v>
      </c>
      <c r="C69" s="155" t="s">
        <v>69</v>
      </c>
      <c r="D69" s="156"/>
      <c r="E69" s="157">
        <f>E63*1%</f>
        <v>92257</v>
      </c>
      <c r="F69" s="153"/>
      <c r="H69" s="18">
        <v>1</v>
      </c>
      <c r="I69" s="20">
        <f>5000000/12</f>
        <v>416666.6666666667</v>
      </c>
      <c r="J69" s="165">
        <f>I69</f>
        <v>416666.6666666667</v>
      </c>
      <c r="K69" s="21">
        <v>0</v>
      </c>
      <c r="L69" s="19">
        <f>J69*K69</f>
        <v>0</v>
      </c>
    </row>
    <row r="70" spans="1:12" ht="18" thickBot="1" thickTop="1">
      <c r="A70" s="23"/>
      <c r="B70" s="158" t="s">
        <v>23</v>
      </c>
      <c r="C70" s="159" t="s">
        <v>70</v>
      </c>
      <c r="D70" s="160"/>
      <c r="E70" s="161">
        <f>L70+E69</f>
        <v>532708.6666666667</v>
      </c>
      <c r="F70" s="162"/>
      <c r="H70" s="17">
        <f>I69+1</f>
        <v>416667.6666666667</v>
      </c>
      <c r="I70" s="166">
        <f>E66</f>
        <v>9225700</v>
      </c>
      <c r="J70" s="166">
        <f>E66-J69</f>
        <v>8809033.333333334</v>
      </c>
      <c r="K70" s="22">
        <v>0.05</v>
      </c>
      <c r="L70" s="184">
        <f>J70*K70</f>
        <v>440451.66666666674</v>
      </c>
    </row>
    <row r="71" spans="1:13" ht="9.75" customHeight="1">
      <c r="A71" s="23"/>
      <c r="B71" s="23"/>
      <c r="C71" s="23"/>
      <c r="E71" s="23"/>
      <c r="G71" s="23"/>
      <c r="H71" s="23"/>
      <c r="I71" s="23"/>
      <c r="J71" s="99"/>
      <c r="K71" s="99"/>
      <c r="L71" s="99"/>
      <c r="M71" s="99"/>
    </row>
    <row r="72" spans="1:12" ht="13.5">
      <c r="A72" s="23"/>
      <c r="B72" s="23"/>
      <c r="C72" s="23"/>
      <c r="E72" s="23"/>
      <c r="G72" s="23"/>
      <c r="H72" s="23"/>
      <c r="I72" s="46"/>
      <c r="J72" s="23"/>
      <c r="K72" s="46"/>
      <c r="L72" s="52"/>
    </row>
  </sheetData>
  <sheetProtection sheet="1" objects="1" scenarios="1"/>
  <protectedRanges>
    <protectedRange sqref="E66" name="Range1"/>
  </protectedRanges>
  <mergeCells count="11">
    <mergeCell ref="L67:L68"/>
    <mergeCell ref="J67:J68"/>
    <mergeCell ref="H67:I67"/>
    <mergeCell ref="K67:K68"/>
    <mergeCell ref="C17:K17"/>
    <mergeCell ref="H55:L57"/>
    <mergeCell ref="H47:L49"/>
    <mergeCell ref="H24:L24"/>
    <mergeCell ref="H25:L25"/>
    <mergeCell ref="H23:L23"/>
    <mergeCell ref="H33:L37"/>
  </mergeCells>
  <hyperlinks>
    <hyperlink ref="J10" r:id="rId1" display="somalilandmof.org"/>
  </hyperlinks>
  <printOptions horizontalCentered="1"/>
  <pageMargins left="0.11811023622047245" right="0.11811023622047245" top="0.1968503937007874" bottom="0.15748031496062992" header="0.11811023622047245" footer="0.11811023622047245"/>
  <pageSetup fitToHeight="1" fitToWidth="1" horizontalDpi="600" verticalDpi="600" orientation="portrait" paperSize="9" scale="64" r:id="rId3"/>
  <headerFooter>
    <oddHeader>&amp;L&amp;"-,Bold"&amp;10Republic of Somaliland
Ministry of Finance
Inland Revenue Department&amp;C&amp;"Arial,Regular"&amp;12&amp;UCALCULATOR FOR PAYROLL TAX (WITHHOLDING TAX BY EMPLOYERS)-Section 143 RA 72/2016&amp;RJuly 2018
</oddHeader>
    <oddFooter>&amp;LPROFR&amp;C&amp;8Prepared by M. Kabaka
Edited by Graham Burnett 
09/07/2018&amp;RPage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N61"/>
  <sheetViews>
    <sheetView showGridLines="0" zoomScale="80" zoomScaleNormal="80" zoomScaleSheetLayoutView="70" zoomScalePageLayoutView="0" workbookViewId="0" topLeftCell="B5">
      <selection activeCell="H3" sqref="H3"/>
    </sheetView>
  </sheetViews>
  <sheetFormatPr defaultColWidth="9.140625" defaultRowHeight="15"/>
  <cols>
    <col min="1" max="1" width="6.7109375" style="5" customWidth="1"/>
    <col min="2" max="2" width="5.8515625" style="5" customWidth="1"/>
    <col min="3" max="3" width="3.7109375" style="5" customWidth="1"/>
    <col min="4" max="4" width="114.140625" style="54" customWidth="1"/>
    <col min="5" max="5" width="57.28125" style="5" customWidth="1"/>
    <col min="6" max="6" width="1.28515625" style="5" customWidth="1"/>
    <col min="7" max="7" width="25.7109375" style="5" customWidth="1"/>
    <col min="8" max="8" width="1.28515625" style="5" customWidth="1"/>
    <col min="9" max="9" width="2.8515625" style="5" customWidth="1"/>
    <col min="10" max="10" width="2.140625" style="5" customWidth="1"/>
    <col min="11" max="11" width="13.7109375" style="5" customWidth="1"/>
    <col min="12" max="16384" width="9.140625" style="5" customWidth="1"/>
  </cols>
  <sheetData>
    <row r="6" spans="1:12" s="4" customFormat="1" ht="9" customHeight="1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46"/>
      <c r="L6" s="23"/>
    </row>
    <row r="7" spans="1:14" s="4" customFormat="1" ht="15" customHeight="1">
      <c r="A7" s="23"/>
      <c r="B7" s="23"/>
      <c r="C7" s="25" t="s">
        <v>30</v>
      </c>
      <c r="D7" s="26"/>
      <c r="E7" s="26"/>
      <c r="F7" s="26"/>
      <c r="G7" s="26"/>
      <c r="H7" s="26"/>
      <c r="I7" s="26"/>
      <c r="J7" s="26"/>
      <c r="K7" s="103"/>
      <c r="L7" s="28"/>
      <c r="M7" s="39"/>
      <c r="N7" s="185"/>
    </row>
    <row r="8" spans="1:12" s="4" customFormat="1" ht="15" customHeight="1">
      <c r="A8" s="23"/>
      <c r="B8" s="23"/>
      <c r="C8" s="27" t="s">
        <v>31</v>
      </c>
      <c r="D8" s="28"/>
      <c r="E8" s="28"/>
      <c r="F8" s="28"/>
      <c r="G8" s="28"/>
      <c r="H8" s="28"/>
      <c r="I8" s="28"/>
      <c r="J8" s="28"/>
      <c r="K8" s="104"/>
      <c r="L8" s="23"/>
    </row>
    <row r="9" spans="1:12" s="4" customFormat="1" ht="15" customHeight="1">
      <c r="A9" s="23"/>
      <c r="B9" s="23"/>
      <c r="C9" s="27" t="s">
        <v>32</v>
      </c>
      <c r="D9" s="28"/>
      <c r="E9" s="28"/>
      <c r="F9" s="28"/>
      <c r="G9" s="28"/>
      <c r="H9" s="28"/>
      <c r="I9" s="28"/>
      <c r="J9" s="28"/>
      <c r="K9" s="104"/>
      <c r="L9" s="23"/>
    </row>
    <row r="10" spans="1:12" s="4" customFormat="1" ht="15" customHeight="1">
      <c r="A10" s="23"/>
      <c r="B10" s="23"/>
      <c r="C10" s="4" t="s">
        <v>33</v>
      </c>
      <c r="D10" s="28"/>
      <c r="E10" s="28"/>
      <c r="F10" s="28"/>
      <c r="G10" s="28"/>
      <c r="H10" s="28"/>
      <c r="I10" s="28"/>
      <c r="J10" s="28"/>
      <c r="K10" s="104"/>
      <c r="L10" s="23"/>
    </row>
    <row r="11" spans="1:12" s="4" customFormat="1" ht="15" customHeight="1">
      <c r="A11" s="23"/>
      <c r="B11" s="23"/>
      <c r="C11" s="27" t="s">
        <v>86</v>
      </c>
      <c r="D11" s="28"/>
      <c r="E11" s="28"/>
      <c r="F11" s="28"/>
      <c r="G11" s="28"/>
      <c r="H11" s="28"/>
      <c r="I11" s="28"/>
      <c r="J11" s="174"/>
      <c r="K11" s="104"/>
      <c r="L11" s="23"/>
    </row>
    <row r="12" spans="1:12" s="4" customFormat="1" ht="15" customHeight="1" thickBot="1">
      <c r="A12" s="23"/>
      <c r="B12" s="23"/>
      <c r="C12" s="29" t="s">
        <v>35</v>
      </c>
      <c r="D12" s="30"/>
      <c r="E12" s="30"/>
      <c r="F12" s="30"/>
      <c r="G12" s="30"/>
      <c r="H12" s="30"/>
      <c r="I12" s="30"/>
      <c r="J12" s="30"/>
      <c r="K12" s="105"/>
      <c r="L12" s="23"/>
    </row>
    <row r="13" spans="1:12" s="4" customFormat="1" ht="9" customHeight="1">
      <c r="A13" s="23"/>
      <c r="B13" s="23"/>
      <c r="D13" s="23"/>
      <c r="F13" s="23"/>
      <c r="G13" s="23"/>
      <c r="H13" s="23"/>
      <c r="I13" s="23"/>
      <c r="J13" s="23"/>
      <c r="K13" s="46"/>
      <c r="L13" s="23"/>
    </row>
    <row r="14" spans="1:12" s="4" customFormat="1" ht="15.75" thickBot="1">
      <c r="A14" s="23"/>
      <c r="B14" s="34"/>
      <c r="C14" s="32" t="s">
        <v>36</v>
      </c>
      <c r="D14" s="31"/>
      <c r="E14" s="31"/>
      <c r="F14" s="31"/>
      <c r="G14" s="31"/>
      <c r="H14" s="31"/>
      <c r="I14" s="31"/>
      <c r="J14" s="23"/>
      <c r="K14" s="46"/>
      <c r="L14" s="23"/>
    </row>
    <row r="15" spans="1:12" s="4" customFormat="1" ht="13.5">
      <c r="A15" s="23"/>
      <c r="B15" s="23"/>
      <c r="C15" s="35" t="s">
        <v>37</v>
      </c>
      <c r="D15" s="36"/>
      <c r="E15" s="26"/>
      <c r="F15" s="26"/>
      <c r="G15" s="26"/>
      <c r="H15" s="26"/>
      <c r="I15" s="26"/>
      <c r="J15" s="26"/>
      <c r="K15" s="103"/>
      <c r="L15" s="23"/>
    </row>
    <row r="16" spans="1:12" s="4" customFormat="1" ht="3.75" customHeight="1">
      <c r="A16" s="23"/>
      <c r="B16" s="23"/>
      <c r="C16" s="37"/>
      <c r="D16" s="38"/>
      <c r="E16" s="28"/>
      <c r="F16" s="28"/>
      <c r="G16" s="28"/>
      <c r="H16" s="28"/>
      <c r="I16" s="28"/>
      <c r="J16" s="28"/>
      <c r="K16" s="104"/>
      <c r="L16" s="23"/>
    </row>
    <row r="17" spans="1:12" s="4" customFormat="1" ht="13.5">
      <c r="A17" s="23"/>
      <c r="B17" s="98"/>
      <c r="C17" s="27" t="s">
        <v>38</v>
      </c>
      <c r="D17" s="28"/>
      <c r="E17" s="28"/>
      <c r="F17" s="28"/>
      <c r="G17" s="28"/>
      <c r="H17" s="28"/>
      <c r="I17" s="28"/>
      <c r="J17" s="28"/>
      <c r="K17" s="104"/>
      <c r="L17" s="23"/>
    </row>
    <row r="18" spans="1:12" s="4" customFormat="1" ht="13.5">
      <c r="A18" s="23"/>
      <c r="B18" s="98"/>
      <c r="C18" s="208" t="s">
        <v>39</v>
      </c>
      <c r="D18" s="209"/>
      <c r="E18" s="209"/>
      <c r="F18" s="209"/>
      <c r="G18" s="209"/>
      <c r="H18" s="209"/>
      <c r="I18" s="209"/>
      <c r="J18" s="209"/>
      <c r="K18" s="210"/>
      <c r="L18" s="23"/>
    </row>
    <row r="19" spans="1:12" s="4" customFormat="1" ht="13.5">
      <c r="A19" s="23"/>
      <c r="B19" s="98"/>
      <c r="C19" s="27" t="s">
        <v>40</v>
      </c>
      <c r="D19" s="28"/>
      <c r="E19" s="28"/>
      <c r="F19" s="28"/>
      <c r="G19" s="28"/>
      <c r="H19" s="28"/>
      <c r="I19" s="28"/>
      <c r="J19" s="28"/>
      <c r="K19" s="104"/>
      <c r="L19" s="23"/>
    </row>
    <row r="20" spans="1:12" s="4" customFormat="1" ht="13.5">
      <c r="A20" s="23"/>
      <c r="B20" s="98"/>
      <c r="C20" s="27" t="s">
        <v>41</v>
      </c>
      <c r="D20" s="28"/>
      <c r="E20" s="28"/>
      <c r="F20" s="28"/>
      <c r="G20" s="28"/>
      <c r="H20" s="28"/>
      <c r="I20" s="28"/>
      <c r="J20" s="28"/>
      <c r="K20" s="104"/>
      <c r="L20" s="23"/>
    </row>
    <row r="21" spans="1:12" s="4" customFormat="1" ht="5.25" customHeight="1">
      <c r="A21" s="23"/>
      <c r="B21" s="46"/>
      <c r="C21" s="106"/>
      <c r="D21" s="102"/>
      <c r="E21" s="102"/>
      <c r="F21" s="102"/>
      <c r="G21" s="102"/>
      <c r="H21" s="102"/>
      <c r="I21" s="102"/>
      <c r="J21" s="102"/>
      <c r="K21" s="104"/>
      <c r="L21" s="23"/>
    </row>
    <row r="22" spans="1:12" s="4" customFormat="1" ht="14.25" thickBot="1">
      <c r="A22" s="23"/>
      <c r="B22" s="46"/>
      <c r="C22" s="107" t="s">
        <v>42</v>
      </c>
      <c r="D22" s="108"/>
      <c r="E22" s="108"/>
      <c r="F22" s="108"/>
      <c r="G22" s="108"/>
      <c r="H22" s="108"/>
      <c r="I22" s="108"/>
      <c r="J22" s="108"/>
      <c r="K22" s="105"/>
      <c r="L22" s="23"/>
    </row>
    <row r="23" spans="2:10" ht="6.75" customHeight="1">
      <c r="B23" s="54"/>
      <c r="C23" s="54"/>
      <c r="E23" s="54"/>
      <c r="F23" s="54"/>
      <c r="G23" s="54"/>
      <c r="H23" s="54"/>
      <c r="I23" s="54"/>
      <c r="J23" s="54"/>
    </row>
    <row r="24" spans="2:10" ht="15">
      <c r="B24" s="54"/>
      <c r="C24" s="54"/>
      <c r="E24" s="54"/>
      <c r="F24" s="54"/>
      <c r="G24" s="100" t="s">
        <v>88</v>
      </c>
      <c r="H24" s="54"/>
      <c r="I24" s="54"/>
      <c r="J24" s="54"/>
    </row>
    <row r="25" spans="2:10" ht="17.25">
      <c r="B25" s="54"/>
      <c r="C25" s="55"/>
      <c r="D25" s="59" t="s">
        <v>87</v>
      </c>
      <c r="E25" s="56"/>
      <c r="F25" s="56"/>
      <c r="G25" s="56"/>
      <c r="H25" s="56"/>
      <c r="I25" s="54"/>
      <c r="J25" s="54"/>
    </row>
    <row r="26" spans="3:8" s="54" customFormat="1" ht="3.75" customHeight="1">
      <c r="C26" s="58"/>
      <c r="D26" s="61"/>
      <c r="E26" s="33"/>
      <c r="F26" s="33"/>
      <c r="G26" s="33"/>
      <c r="H26" s="33"/>
    </row>
    <row r="27" spans="3:8" s="54" customFormat="1" ht="3" customHeight="1" thickBot="1">
      <c r="C27" s="58"/>
      <c r="D27" s="61"/>
      <c r="E27" s="33"/>
      <c r="F27" s="33"/>
      <c r="G27" s="33"/>
      <c r="H27" s="33"/>
    </row>
    <row r="28" spans="3:8" s="54" customFormat="1" ht="3" customHeight="1">
      <c r="C28" s="79"/>
      <c r="D28" s="80"/>
      <c r="E28" s="81"/>
      <c r="F28" s="81"/>
      <c r="G28" s="81"/>
      <c r="H28" s="73"/>
    </row>
    <row r="29" spans="3:8" s="54" customFormat="1" ht="17.25">
      <c r="C29" s="74" t="s">
        <v>0</v>
      </c>
      <c r="D29" s="63" t="s">
        <v>89</v>
      </c>
      <c r="E29" s="64"/>
      <c r="F29" s="64"/>
      <c r="G29" s="171">
        <v>210000000</v>
      </c>
      <c r="H29" s="75"/>
    </row>
    <row r="30" spans="3:8" s="54" customFormat="1" ht="3" customHeight="1">
      <c r="C30" s="74"/>
      <c r="D30" s="63"/>
      <c r="E30" s="64"/>
      <c r="F30" s="64"/>
      <c r="G30" s="65"/>
      <c r="H30" s="75"/>
    </row>
    <row r="31" spans="3:8" s="54" customFormat="1" ht="16.5" customHeight="1">
      <c r="C31" s="74" t="s">
        <v>1</v>
      </c>
      <c r="D31" s="213" t="s">
        <v>90</v>
      </c>
      <c r="E31" s="213"/>
      <c r="F31" s="110"/>
      <c r="G31" s="172">
        <v>365</v>
      </c>
      <c r="H31" s="75"/>
    </row>
    <row r="32" spans="3:8" s="54" customFormat="1" ht="3" customHeight="1">
      <c r="C32" s="74"/>
      <c r="D32" s="68"/>
      <c r="E32" s="68"/>
      <c r="F32" s="101"/>
      <c r="G32" s="67"/>
      <c r="H32" s="75"/>
    </row>
    <row r="33" spans="3:8" s="54" customFormat="1" ht="17.25">
      <c r="C33" s="74" t="s">
        <v>2</v>
      </c>
      <c r="D33" s="64" t="s">
        <v>91</v>
      </c>
      <c r="E33" s="64"/>
      <c r="F33" s="64"/>
      <c r="G33" s="172">
        <v>365</v>
      </c>
      <c r="H33" s="75"/>
    </row>
    <row r="34" spans="3:8" s="54" customFormat="1" ht="3" customHeight="1">
      <c r="C34" s="74"/>
      <c r="D34" s="64"/>
      <c r="E34" s="64"/>
      <c r="F34" s="64"/>
      <c r="G34" s="67"/>
      <c r="H34" s="75"/>
    </row>
    <row r="35" spans="3:8" s="54" customFormat="1" ht="17.25">
      <c r="C35" s="74" t="s">
        <v>3</v>
      </c>
      <c r="D35" s="64" t="s">
        <v>92</v>
      </c>
      <c r="E35" s="64"/>
      <c r="F35" s="64"/>
      <c r="G35" s="172">
        <v>0</v>
      </c>
      <c r="H35" s="75"/>
    </row>
    <row r="36" spans="3:8" s="54" customFormat="1" ht="3" customHeight="1">
      <c r="C36" s="76"/>
      <c r="D36" s="69"/>
      <c r="E36" s="66"/>
      <c r="F36" s="66"/>
      <c r="G36" s="66"/>
      <c r="H36" s="75"/>
    </row>
    <row r="37" spans="3:8" s="54" customFormat="1" ht="3" customHeight="1">
      <c r="C37" s="76"/>
      <c r="D37" s="66"/>
      <c r="E37" s="66"/>
      <c r="F37" s="66"/>
      <c r="G37" s="66"/>
      <c r="H37" s="75"/>
    </row>
    <row r="38" spans="2:10" ht="17.25">
      <c r="B38" s="72"/>
      <c r="C38" s="74" t="s">
        <v>4</v>
      </c>
      <c r="D38" s="70" t="s">
        <v>93</v>
      </c>
      <c r="E38" s="64"/>
      <c r="F38" s="64"/>
      <c r="G38" s="92">
        <f>(20%*G29*G31/G33)-G35</f>
        <v>42000000</v>
      </c>
      <c r="H38" s="78"/>
      <c r="I38" s="54"/>
      <c r="J38" s="54"/>
    </row>
    <row r="39" spans="2:10" ht="3" customHeight="1">
      <c r="B39" s="72"/>
      <c r="C39" s="77"/>
      <c r="D39" s="70"/>
      <c r="E39" s="64"/>
      <c r="F39" s="64"/>
      <c r="G39" s="62"/>
      <c r="H39" s="78"/>
      <c r="I39" s="54"/>
      <c r="J39" s="54"/>
    </row>
    <row r="40" spans="2:10" ht="17.25">
      <c r="B40" s="72"/>
      <c r="C40" s="74" t="s">
        <v>5</v>
      </c>
      <c r="D40" s="70" t="s">
        <v>94</v>
      </c>
      <c r="E40" s="64"/>
      <c r="F40" s="64"/>
      <c r="G40" s="91">
        <f>G38/12</f>
        <v>3500000</v>
      </c>
      <c r="H40" s="78"/>
      <c r="I40" s="54"/>
      <c r="J40" s="54"/>
    </row>
    <row r="41" spans="2:10" ht="3" customHeight="1" thickBot="1">
      <c r="B41" s="72"/>
      <c r="C41" s="93"/>
      <c r="D41" s="94"/>
      <c r="E41" s="95"/>
      <c r="F41" s="95"/>
      <c r="G41" s="96"/>
      <c r="H41" s="97"/>
      <c r="I41" s="54"/>
      <c r="J41" s="54"/>
    </row>
    <row r="42" spans="2:10" ht="7.5" customHeight="1">
      <c r="B42" s="72"/>
      <c r="C42" s="54"/>
      <c r="E42" s="54"/>
      <c r="F42" s="54"/>
      <c r="G42" s="54"/>
      <c r="H42" s="54"/>
      <c r="I42" s="54"/>
      <c r="J42" s="54"/>
    </row>
    <row r="43" spans="2:10" ht="17.25">
      <c r="B43" s="54"/>
      <c r="C43" s="55"/>
      <c r="D43" s="59" t="s">
        <v>95</v>
      </c>
      <c r="E43" s="56"/>
      <c r="F43" s="56"/>
      <c r="G43" s="59"/>
      <c r="H43" s="56"/>
      <c r="I43" s="54"/>
      <c r="J43" s="54"/>
    </row>
    <row r="44" spans="3:8" s="54" customFormat="1" ht="4.5" customHeight="1">
      <c r="C44" s="58"/>
      <c r="D44" s="61"/>
      <c r="E44" s="33"/>
      <c r="F44" s="33"/>
      <c r="G44" s="71"/>
      <c r="H44" s="33"/>
    </row>
    <row r="45" spans="2:10" ht="3" customHeight="1">
      <c r="B45" s="54"/>
      <c r="C45" s="57"/>
      <c r="D45" s="53"/>
      <c r="G45" s="60"/>
      <c r="I45" s="54"/>
      <c r="J45" s="54"/>
    </row>
    <row r="46" spans="2:10" ht="3" customHeight="1" thickBot="1">
      <c r="B46" s="54"/>
      <c r="C46" s="112"/>
      <c r="D46" s="82"/>
      <c r="E46" s="83"/>
      <c r="F46" s="83"/>
      <c r="G46" s="113"/>
      <c r="H46" s="83"/>
      <c r="I46" s="54"/>
      <c r="J46" s="54"/>
    </row>
    <row r="47" spans="2:10" ht="17.25">
      <c r="B47" s="54"/>
      <c r="C47" s="116" t="s">
        <v>0</v>
      </c>
      <c r="D47" s="214" t="s">
        <v>96</v>
      </c>
      <c r="E47" s="214"/>
      <c r="F47" s="86"/>
      <c r="G47" s="115">
        <v>3000000</v>
      </c>
      <c r="H47" s="87"/>
      <c r="I47" s="54"/>
      <c r="J47" s="54"/>
    </row>
    <row r="48" spans="2:10" ht="3" customHeight="1">
      <c r="B48" s="54"/>
      <c r="C48" s="117"/>
      <c r="D48" s="82"/>
      <c r="E48" s="82"/>
      <c r="F48" s="82"/>
      <c r="G48" s="82"/>
      <c r="H48" s="88"/>
      <c r="I48" s="54"/>
      <c r="J48" s="54"/>
    </row>
    <row r="49" spans="2:10" ht="15" customHeight="1">
      <c r="B49" s="54"/>
      <c r="C49" s="117" t="s">
        <v>1</v>
      </c>
      <c r="D49" s="211" t="s">
        <v>97</v>
      </c>
      <c r="E49" s="211"/>
      <c r="F49" s="82"/>
      <c r="G49" s="173"/>
      <c r="H49" s="88"/>
      <c r="I49" s="54"/>
      <c r="J49" s="54"/>
    </row>
    <row r="50" spans="2:10" ht="4.5" customHeight="1">
      <c r="B50" s="54"/>
      <c r="C50" s="117"/>
      <c r="D50" s="82"/>
      <c r="E50" s="82"/>
      <c r="F50" s="82"/>
      <c r="G50" s="82"/>
      <c r="H50" s="88"/>
      <c r="I50" s="54"/>
      <c r="J50" s="54"/>
    </row>
    <row r="51" spans="2:10" ht="15" customHeight="1">
      <c r="B51" s="54"/>
      <c r="C51" s="117" t="s">
        <v>2</v>
      </c>
      <c r="D51" s="211" t="s">
        <v>98</v>
      </c>
      <c r="E51" s="211"/>
      <c r="F51" s="82"/>
      <c r="G51" s="114">
        <f>G47-G49</f>
        <v>3000000</v>
      </c>
      <c r="H51" s="88"/>
      <c r="I51" s="54"/>
      <c r="J51" s="54"/>
    </row>
    <row r="52" spans="2:10" ht="3.75" customHeight="1">
      <c r="B52" s="54"/>
      <c r="C52" s="117"/>
      <c r="D52" s="82"/>
      <c r="E52" s="82"/>
      <c r="F52" s="82"/>
      <c r="G52" s="82"/>
      <c r="H52" s="88"/>
      <c r="I52" s="54"/>
      <c r="J52" s="54"/>
    </row>
    <row r="53" spans="2:10" ht="17.25">
      <c r="B53" s="54"/>
      <c r="C53" s="117" t="s">
        <v>3</v>
      </c>
      <c r="D53" s="211" t="s">
        <v>99</v>
      </c>
      <c r="E53" s="211"/>
      <c r="F53" s="82"/>
      <c r="G53" s="175">
        <f>(('PAYROLL TAX CALCULATOR'!E29+'PAYROLL TAX CALCULATOR'!E31+'PAYROLL TAX CALCULATOR'!E33+'PAYROLL TAX CALCULATOR'!E35+'PAYROLL TAX CALCULATOR'!E37+'PAYROLL TAX CALCULATOR'!E39+'PAYROLL TAX CALCULATOR'!E41+'PAYROLL TAX CALCULATOR'!E45+'PAYROLL TAX CALCULATOR'!E49+'PAYROLL TAX CALCULATOR'!E51+'PAYROLL TAX CALCULATOR'!E53+'PAYROLL TAX CALCULATOR'!E55+'PAYROLL TAX CALCULATOR'!E57+'PAYROLL TAX CALCULATOR'!E59+'PAYROLL TAX CALCULATOR'!E61)*12+G51)*15%</f>
        <v>16606260</v>
      </c>
      <c r="H53" s="88"/>
      <c r="I53" s="54"/>
      <c r="J53" s="54"/>
    </row>
    <row r="54" spans="2:10" ht="3" customHeight="1">
      <c r="B54" s="54"/>
      <c r="C54" s="117"/>
      <c r="D54" s="82"/>
      <c r="E54" s="82"/>
      <c r="F54" s="82"/>
      <c r="G54" s="82"/>
      <c r="H54" s="88"/>
      <c r="I54" s="54"/>
      <c r="J54" s="54"/>
    </row>
    <row r="55" spans="2:10" ht="15" customHeight="1">
      <c r="B55" s="54"/>
      <c r="C55" s="117" t="s">
        <v>4</v>
      </c>
      <c r="D55" s="212" t="s">
        <v>101</v>
      </c>
      <c r="E55" s="212"/>
      <c r="F55" s="82"/>
      <c r="G55" s="92">
        <f>MIN(G51,G53)</f>
        <v>3000000</v>
      </c>
      <c r="H55" s="88"/>
      <c r="I55" s="54"/>
      <c r="J55" s="54"/>
    </row>
    <row r="56" spans="2:10" ht="3" customHeight="1">
      <c r="B56" s="54"/>
      <c r="C56" s="117"/>
      <c r="D56" s="82"/>
      <c r="E56" s="82"/>
      <c r="F56" s="82"/>
      <c r="G56" s="82"/>
      <c r="H56" s="88"/>
      <c r="I56" s="54"/>
      <c r="J56" s="54"/>
    </row>
    <row r="57" spans="2:10" ht="17.25" customHeight="1">
      <c r="B57" s="54"/>
      <c r="C57" s="117" t="s">
        <v>5</v>
      </c>
      <c r="D57" s="211" t="s">
        <v>100</v>
      </c>
      <c r="E57" s="211"/>
      <c r="F57" s="83"/>
      <c r="G57" s="114">
        <f>G55/12</f>
        <v>250000</v>
      </c>
      <c r="H57" s="88"/>
      <c r="I57" s="54"/>
      <c r="J57" s="54"/>
    </row>
    <row r="58" spans="2:10" ht="3" customHeight="1">
      <c r="B58" s="54"/>
      <c r="C58" s="117"/>
      <c r="D58" s="84"/>
      <c r="E58" s="111"/>
      <c r="F58" s="83"/>
      <c r="G58" s="85"/>
      <c r="H58" s="88"/>
      <c r="I58" s="54"/>
      <c r="J58" s="54"/>
    </row>
    <row r="59" spans="2:10" ht="6" customHeight="1" thickBot="1">
      <c r="B59" s="54"/>
      <c r="C59" s="118"/>
      <c r="D59" s="89"/>
      <c r="E59" s="89"/>
      <c r="F59" s="89"/>
      <c r="G59" s="89"/>
      <c r="H59" s="90"/>
      <c r="I59" s="54"/>
      <c r="J59" s="54"/>
    </row>
    <row r="60" spans="2:10" ht="9" customHeight="1">
      <c r="B60" s="54"/>
      <c r="E60" s="54"/>
      <c r="F60" s="54"/>
      <c r="G60" s="54"/>
      <c r="H60" s="54"/>
      <c r="I60" s="54"/>
      <c r="J60" s="54"/>
    </row>
    <row r="61" spans="2:10" ht="8.25" customHeight="1">
      <c r="B61" s="54"/>
      <c r="E61" s="54"/>
      <c r="F61" s="54"/>
      <c r="G61" s="54"/>
      <c r="H61" s="54"/>
      <c r="I61" s="54"/>
      <c r="J61" s="54"/>
    </row>
  </sheetData>
  <sheetProtection sheet="1" objects="1" scenarios="1"/>
  <protectedRanges>
    <protectedRange sqref="G51 G57" name="Range3"/>
    <protectedRange sqref="G53" name="Range2"/>
  </protectedRanges>
  <mergeCells count="8">
    <mergeCell ref="C18:K18"/>
    <mergeCell ref="D53:E53"/>
    <mergeCell ref="D55:E55"/>
    <mergeCell ref="D57:E57"/>
    <mergeCell ref="D31:E31"/>
    <mergeCell ref="D47:E47"/>
    <mergeCell ref="D49:E49"/>
    <mergeCell ref="D51:E51"/>
  </mergeCells>
  <printOptions/>
  <pageMargins left="0.11811023622047245" right="0.11811023622047245" top="0.1968503937007874" bottom="0.15748031496062992" header="0.11811023622047245" footer="0.11811023622047245"/>
  <pageSetup horizontalDpi="600" verticalDpi="600" orientation="landscape" paperSize="9" scale="67" r:id="rId1"/>
  <headerFooter>
    <oddHeader>&amp;L&amp;"-,Bold"&amp;9Republic of Somaliland
Ministry of Finance
Inland Revenue Department&amp;C&amp;"Arial,Bold"&amp;UCALCULATOR FOR VALUATION OF BENEFITS-Section 70(3) RA 72/2016 and SCHEDULE 6&amp;RJuly 2018
</oddHeader>
    <oddFooter>&amp;LPROFR&amp;C&amp;8Prepared by M. Kabaka
Edited by Graham Burnett &amp;11 
08/07/2018&amp;RPage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3:E7"/>
  <sheetViews>
    <sheetView zoomScalePageLayoutView="0" workbookViewId="0" topLeftCell="A1">
      <selection activeCell="G24" sqref="G24"/>
    </sheetView>
  </sheetViews>
  <sheetFormatPr defaultColWidth="9.140625" defaultRowHeight="15"/>
  <sheetData>
    <row r="3" ht="14.25">
      <c r="C3" t="s">
        <v>24</v>
      </c>
    </row>
    <row r="5" spans="3:5" ht="14.25">
      <c r="C5" s="1" t="s">
        <v>17</v>
      </c>
      <c r="E5" t="s">
        <v>26</v>
      </c>
    </row>
    <row r="6" spans="3:5" ht="14.25">
      <c r="C6" t="s">
        <v>18</v>
      </c>
      <c r="E6" t="s">
        <v>27</v>
      </c>
    </row>
    <row r="7" spans="3:5" ht="14.25">
      <c r="C7" t="s">
        <v>25</v>
      </c>
      <c r="E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Kabaka</dc:creator>
  <cp:keywords/>
  <dc:description/>
  <cp:lastModifiedBy>Owen Clancy</cp:lastModifiedBy>
  <cp:lastPrinted>2018-07-09T11:58:28Z</cp:lastPrinted>
  <dcterms:created xsi:type="dcterms:W3CDTF">2018-06-22T17:35:11Z</dcterms:created>
  <dcterms:modified xsi:type="dcterms:W3CDTF">2018-10-03T18:37:31Z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