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60" activeTab="0"/>
  </bookViews>
  <sheets>
    <sheet name="PAYROLL TAX CALCULATOR" sheetId="1" r:id="rId1"/>
    <sheet name="BENEFIT CALCULATOR" sheetId="2" r:id="rId2"/>
    <sheet name="Control Sheet" sheetId="3" state="hidden" r:id="rId3"/>
  </sheets>
  <definedNames>
    <definedName name="Band1" localSheetId="1">#REF!</definedName>
    <definedName name="Band1">#REF!</definedName>
    <definedName name="Band2" localSheetId="1">#REF!</definedName>
    <definedName name="Band2">#REF!</definedName>
    <definedName name="Band3" localSheetId="1">#REF!</definedName>
    <definedName name="Band3">#REF!</definedName>
    <definedName name="Band4" localSheetId="1">#REF!</definedName>
    <definedName name="Band4">#REF!</definedName>
    <definedName name="EES" localSheetId="1">#REF!</definedName>
    <definedName name="EES">#REF!</definedName>
    <definedName name="ERS" localSheetId="1">#REF!</definedName>
    <definedName name="ERS">#REF!</definedName>
    <definedName name="Gross" localSheetId="1">#REF!</definedName>
    <definedName name="Gross">#REF!</definedName>
    <definedName name="Intro" localSheetId="1">#REF!</definedName>
    <definedName name="Intro">#REF!</definedName>
    <definedName name="PAYE" localSheetId="1">#REF!</definedName>
    <definedName name="PAYE">#REF!</definedName>
    <definedName name="_xlnm.Print_Area" localSheetId="1">'BENEFIT CALCULATOR'!$A$2:$J$61</definedName>
    <definedName name="_xlnm.Print_Area" localSheetId="0">'PAYROLL TAX CALCULATOR'!$A$1:$M$71</definedName>
    <definedName name="Rate1" localSheetId="1">#REF!</definedName>
    <definedName name="Rate1">#REF!</definedName>
    <definedName name="Rate2" localSheetId="1">#REF!</definedName>
    <definedName name="Rate2">#REF!</definedName>
    <definedName name="Rate3" localSheetId="1">#REF!</definedName>
    <definedName name="Rate3">#REF!</definedName>
    <definedName name="Rate4" localSheetId="1">#REF!</definedName>
    <definedName name="Rate4">#REF!</definedName>
    <definedName name="Tax" localSheetId="1">#REF!</definedName>
    <definedName name="Tax">#REF!</definedName>
  </definedNames>
  <calcPr fullCalcOnLoad="1"/>
</workbook>
</file>

<file path=xl/sharedStrings.xml><?xml version="1.0" encoding="utf-8"?>
<sst xmlns="http://schemas.openxmlformats.org/spreadsheetml/2006/main" count="127" uniqueCount="108">
  <si>
    <t>Basic Salary/Wages</t>
  </si>
  <si>
    <t>House Allowance</t>
  </si>
  <si>
    <t>Transport Allowance</t>
  </si>
  <si>
    <t>A</t>
  </si>
  <si>
    <t>B</t>
  </si>
  <si>
    <t>C</t>
  </si>
  <si>
    <t>D</t>
  </si>
  <si>
    <t>E</t>
  </si>
  <si>
    <t>F</t>
  </si>
  <si>
    <t>G</t>
  </si>
  <si>
    <t>H</t>
  </si>
  <si>
    <t>I</t>
  </si>
  <si>
    <t>J</t>
  </si>
  <si>
    <t>K</t>
  </si>
  <si>
    <t>L</t>
  </si>
  <si>
    <t>M</t>
  </si>
  <si>
    <t>N</t>
  </si>
  <si>
    <t>O</t>
  </si>
  <si>
    <t>P</t>
  </si>
  <si>
    <t>Q</t>
  </si>
  <si>
    <t>House</t>
  </si>
  <si>
    <t>TV cable benefit</t>
  </si>
  <si>
    <t>Leave allowance</t>
  </si>
  <si>
    <t>Meal benefit</t>
  </si>
  <si>
    <t>To</t>
  </si>
  <si>
    <t>From</t>
  </si>
  <si>
    <t>Currency</t>
  </si>
  <si>
    <t>USD</t>
  </si>
  <si>
    <t>Number of days in the year of income; and</t>
  </si>
  <si>
    <t>Payment made by the employee for the benefit.</t>
  </si>
  <si>
    <t>Domestic Assistant</t>
  </si>
  <si>
    <t>Tax payable</t>
  </si>
  <si>
    <t>Tax table Revenue Act 72/2016</t>
  </si>
  <si>
    <t>Taxable amount</t>
  </si>
  <si>
    <t xml:space="preserve">It is suitable for use for Employers who do not have HR systems for calculating </t>
  </si>
  <si>
    <t xml:space="preserve">The taxes calculated below are based on Somaliland Revenue Act 72/2016. </t>
  </si>
  <si>
    <t>Instructions</t>
  </si>
  <si>
    <t>You can also contact the nearest IRD office for assistance.</t>
  </si>
  <si>
    <t>Feel free to adapt this solution to suit your needs without altering the reasoning behind since it is based on the provisions of Somaliland tax legislation.</t>
  </si>
  <si>
    <t>1- Enter data into cells that are coloured yellow.</t>
  </si>
  <si>
    <t>T</t>
  </si>
  <si>
    <t>S</t>
  </si>
  <si>
    <t>U</t>
  </si>
  <si>
    <t>V</t>
  </si>
  <si>
    <t xml:space="preserve">Gross income </t>
  </si>
  <si>
    <t>Internet-Home use</t>
  </si>
  <si>
    <t>Utility benefit-Water residence</t>
  </si>
  <si>
    <t>Utility benefit-Electricity residence</t>
  </si>
  <si>
    <t>Income Tax to withhold (from table …)</t>
  </si>
  <si>
    <t>Stamp Tax (1%)</t>
  </si>
  <si>
    <t>Control Sheet</t>
  </si>
  <si>
    <t>Sl Shs</t>
  </si>
  <si>
    <t>Salary and Cash allowances</t>
  </si>
  <si>
    <t>Benefits in Kind</t>
  </si>
  <si>
    <t>Compute tax</t>
  </si>
  <si>
    <t>Employer Name</t>
  </si>
  <si>
    <t>Employee Name</t>
  </si>
  <si>
    <t>Below are instructions to help you calculate the employment income tax to be retained on the remunerations paid to employees:</t>
  </si>
  <si>
    <t>Amount in</t>
  </si>
  <si>
    <t>Tax Rate</t>
  </si>
  <si>
    <t>Employer</t>
  </si>
  <si>
    <t>First Employer</t>
  </si>
  <si>
    <t>Second Employer</t>
  </si>
  <si>
    <t>Bands of annual monthly</t>
  </si>
  <si>
    <t>6- The value of a benefit in kind is the fair market value of the benefit on the date the benefit is taken into account for tax purposes. S.106 RA</t>
  </si>
  <si>
    <t>5- The benefit demonstrated below is calculated in conformity to Section 70(3) and Sixth Schedule of RA 72/2016.</t>
  </si>
  <si>
    <t>The market value of the motor vehicle at the time when it was first provided for the private use of the employee.</t>
  </si>
  <si>
    <t>The number of days in the year of income during which the motor vehicle was used or available for use for private purposes by the employee for all or a part of the day.</t>
  </si>
  <si>
    <t>7- Benefit given to the employee less than 10,000 Sl shillings per month is not taxable</t>
  </si>
  <si>
    <t>Amount</t>
  </si>
  <si>
    <t>Telephone airtime</t>
  </si>
  <si>
    <t>PAYROLL TAX CALCULATOR is a solution that helps employers while computing Employment Income Tax to withhold.</t>
  </si>
  <si>
    <t>Motor Vehicle</t>
  </si>
  <si>
    <t>13th Month Salary</t>
  </si>
  <si>
    <t xml:space="preserve">Further guidance can be obtained from Employment Income Tax Return Form04 and related Guidelines on Website: http://somalilandmof.org </t>
  </si>
  <si>
    <t>4- In case you  want to calculate the Benefit payable, use Sheet BENEFIT CALCULATOR, next to this sheet.</t>
  </si>
  <si>
    <t>Compensation for the termination of contract</t>
  </si>
  <si>
    <t>This BENEFIT CALCULATOR enables Employers to easily determine benefits related to Motor vehicle use and housing to include in the taxable base.</t>
  </si>
  <si>
    <t>4- The benefit in relation to motor vehicle, housing or accommodation private use applies if it is provided at Employer's cost.</t>
  </si>
  <si>
    <t>3- If fuel for vehicle or the utilities related to the house (water or electricity) are paid by the Employer to the Employee, insert separate item in section of benefit in kind of the Payroll Tax Calculator.</t>
  </si>
  <si>
    <t>Taxable Employment Income</t>
  </si>
  <si>
    <t>3- Verify the tax band information into the Cells of the small table at the bottom.</t>
  </si>
  <si>
    <t xml:space="preserve">It also enables Employers to  easily determine motor vehicle use and housing benefits in kind. </t>
  </si>
  <si>
    <t>2- In the table below input(enter) the amount benefits (motor vehicle and housing) across the cells in the yellow CELLS. Where necessary, insert more rows.</t>
  </si>
  <si>
    <t>2- In the table below input(enter) your employee name, salary and wages(Cell A), allowances (Cells B to G) and benefits (cells H to P) across the cells in the yellow CELLS.</t>
  </si>
  <si>
    <t>Employer-provided motor vehicle for the private purposes of the employee-Annual benefit in kind (section 70(3) Sixth Schedule (3) RA:[A x 20% x B/C) - D]</t>
  </si>
  <si>
    <t>Employer-provided motor vehicle for the private purposes of the employee-Monthly benefit [E/12]</t>
  </si>
  <si>
    <t>Less annual amount (if any) paid by employee</t>
  </si>
  <si>
    <t>Net market rent benefit (annual)</t>
  </si>
  <si>
    <t>Valuation of Employer-provided housing or accommodation benefit</t>
  </si>
  <si>
    <t>Valuation Employer-provided motor vehicle benefit</t>
  </si>
  <si>
    <t>Market rent (annual)</t>
  </si>
  <si>
    <r>
      <rPr>
        <b/>
        <sz val="12"/>
        <color indexed="8"/>
        <rFont val="Arial"/>
        <family val="2"/>
      </rPr>
      <t xml:space="preserve">Monthly benefit, </t>
    </r>
    <r>
      <rPr>
        <sz val="12"/>
        <color indexed="8"/>
        <rFont val="Arial"/>
        <family val="2"/>
      </rPr>
      <t xml:space="preserve">[Line E above divided by 12 </t>
    </r>
    <r>
      <rPr>
        <b/>
        <sz val="12"/>
        <color indexed="8"/>
        <rFont val="Arial"/>
        <family val="2"/>
      </rPr>
      <t>[E/12]</t>
    </r>
  </si>
  <si>
    <t>It is suitable for use for Employers who do not have HR systems for calculating tax.</t>
  </si>
  <si>
    <t>Complete yellow cells below</t>
  </si>
  <si>
    <t>Benefits in kind are not taxable if  total is less than ten 10,000 shillings/month</t>
  </si>
  <si>
    <r>
      <rPr>
        <sz val="12"/>
        <color indexed="8"/>
        <rFont val="Arial"/>
        <family val="2"/>
      </rPr>
      <t xml:space="preserve">Lesser of </t>
    </r>
    <r>
      <rPr>
        <b/>
        <sz val="12"/>
        <color indexed="8"/>
        <rFont val="Arial"/>
        <family val="2"/>
      </rPr>
      <t xml:space="preserve">Net Market Rent benefit </t>
    </r>
    <r>
      <rPr>
        <sz val="12"/>
        <color indexed="8"/>
        <rFont val="Arial"/>
        <family val="2"/>
      </rPr>
      <t>and</t>
    </r>
    <r>
      <rPr>
        <b/>
        <sz val="12"/>
        <color indexed="8"/>
        <rFont val="Arial"/>
        <family val="2"/>
      </rPr>
      <t xml:space="preserve"> 15% of Employment income including net market rent benefit (</t>
    </r>
    <r>
      <rPr>
        <sz val="12"/>
        <color indexed="8"/>
        <rFont val="Arial"/>
        <family val="2"/>
      </rPr>
      <t>this is the employer provided housing/accomodation annual benefit</t>
    </r>
    <r>
      <rPr>
        <b/>
        <sz val="12"/>
        <color indexed="8"/>
        <rFont val="Arial"/>
        <family val="2"/>
      </rPr>
      <t>)</t>
    </r>
  </si>
  <si>
    <r>
      <t xml:space="preserve">15% of Annualised </t>
    </r>
    <r>
      <rPr>
        <b/>
        <sz val="12"/>
        <color indexed="8"/>
        <rFont val="Arial"/>
        <family val="2"/>
      </rPr>
      <t xml:space="preserve">Gross Employment income </t>
    </r>
    <r>
      <rPr>
        <u val="single"/>
        <sz val="12"/>
        <color indexed="8"/>
        <rFont val="Arial"/>
        <family val="2"/>
      </rPr>
      <t>including</t>
    </r>
    <r>
      <rPr>
        <b/>
        <sz val="12"/>
        <color indexed="8"/>
        <rFont val="Arial"/>
        <family val="2"/>
      </rPr>
      <t xml:space="preserve"> Net Market Rent benefit (</t>
    </r>
    <r>
      <rPr>
        <sz val="12"/>
        <color indexed="8"/>
        <rFont val="Arial"/>
        <family val="2"/>
      </rPr>
      <t>Line C above)</t>
    </r>
  </si>
  <si>
    <t xml:space="preserve"> </t>
  </si>
  <si>
    <t>Further guidance can be obtained from Employment Income Tax Return Form04 and related Guidelines on MoF Website:</t>
  </si>
  <si>
    <t>somalilandmof.org</t>
  </si>
  <si>
    <t>Show the value after deducting any contribution by the employee</t>
  </si>
  <si>
    <t>Use the benefit calculator on next sheet to work out house and motor vehicle benefits or remove these amount</t>
  </si>
  <si>
    <t>Show the amounts of these benefits after deducting any payment or contribution to their cost by the employee</t>
  </si>
  <si>
    <t>Other allowances</t>
  </si>
  <si>
    <t>Total Tax Due for Employee</t>
  </si>
  <si>
    <t>Insert employer name</t>
  </si>
  <si>
    <t>Insert employee name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</si>
</sst>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FRW&quot;_-;_-* #,##0\ &quot;FRW&quot;\-;_-* &quot;-&quot;\ &quot;FRW&quot;_-;_-@_-"/>
    <numFmt numFmtId="165" formatCode="_-* #,##0_-;\-* #,##0_-;_-* &quot;-&quot;??_-;_-@_-"/>
  </numFmts>
  <fonts count="75">
    <font>
      <sz val="11"/>
      <color theme="1"/>
      <name val="Calibri"/>
      <family val="2"/>
    </font>
    <font>
      <sz val="11"/>
      <color indexed="8"/>
      <name val="Calibri"/>
      <family val="2"/>
    </font>
    <font>
      <b/>
      <sz val="11"/>
      <color indexed="8"/>
      <name val="Calibri"/>
      <family val="2"/>
    </font>
    <font>
      <sz val="10"/>
      <name val="Arial"/>
      <family val="2"/>
    </font>
    <font>
      <b/>
      <sz val="14"/>
      <name val="Arial"/>
      <family val="2"/>
    </font>
    <font>
      <b/>
      <sz val="11"/>
      <color indexed="9"/>
      <name val="Arial"/>
      <family val="2"/>
    </font>
    <font>
      <b/>
      <sz val="12"/>
      <color indexed="9"/>
      <name val="Arial"/>
      <family val="2"/>
    </font>
    <font>
      <sz val="12"/>
      <name val="Arial"/>
      <family val="2"/>
    </font>
    <font>
      <sz val="11"/>
      <color indexed="8"/>
      <name val="Arial"/>
      <family val="2"/>
    </font>
    <font>
      <sz val="12"/>
      <color indexed="8"/>
      <name val="Arial"/>
      <family val="2"/>
    </font>
    <font>
      <b/>
      <sz val="11"/>
      <color indexed="8"/>
      <name val="Arial"/>
      <family val="2"/>
    </font>
    <font>
      <b/>
      <sz val="12"/>
      <color indexed="8"/>
      <name val="Arial"/>
      <family val="2"/>
    </font>
    <font>
      <b/>
      <sz val="12"/>
      <name val="Arial"/>
      <family val="2"/>
    </font>
    <font>
      <sz val="11"/>
      <color indexed="9"/>
      <name val="Arial"/>
      <family val="2"/>
    </font>
    <font>
      <sz val="12"/>
      <color indexed="9"/>
      <name val="Arial"/>
      <family val="2"/>
    </font>
    <font>
      <b/>
      <sz val="14"/>
      <color indexed="60"/>
      <name val="Arial"/>
      <family val="2"/>
    </font>
    <font>
      <b/>
      <sz val="12"/>
      <color indexed="60"/>
      <name val="Arial"/>
      <family val="2"/>
    </font>
    <font>
      <b/>
      <sz val="14"/>
      <color indexed="13"/>
      <name val="Arial"/>
      <family val="2"/>
    </font>
    <font>
      <b/>
      <sz val="12"/>
      <color indexed="10"/>
      <name val="Arial"/>
      <family val="2"/>
    </font>
    <font>
      <b/>
      <sz val="14"/>
      <color indexed="9"/>
      <name val="Arial"/>
      <family val="2"/>
    </font>
    <font>
      <b/>
      <sz val="14"/>
      <color indexed="8"/>
      <name val="Arial"/>
      <family val="2"/>
    </font>
    <font>
      <u val="single"/>
      <sz val="12"/>
      <color indexed="8"/>
      <name val="Arial"/>
      <family val="2"/>
    </font>
    <font>
      <sz val="11"/>
      <color indexed="8"/>
      <name val="Arial Narrow"/>
      <family val="2"/>
    </font>
    <font>
      <u val="single"/>
      <sz val="11"/>
      <color indexed="30"/>
      <name val="Calibri"/>
      <family val="2"/>
    </font>
    <font>
      <u val="single"/>
      <sz val="11"/>
      <color indexed="12"/>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sz val="11"/>
      <color theme="1"/>
      <name val="Arial"/>
      <family val="2"/>
    </font>
    <font>
      <b/>
      <sz val="12"/>
      <color theme="1"/>
      <name val="Arial"/>
      <family val="2"/>
    </font>
    <font>
      <sz val="12"/>
      <color theme="0"/>
      <name val="Arial"/>
      <family val="2"/>
    </font>
    <font>
      <b/>
      <sz val="12"/>
      <color theme="0"/>
      <name val="Arial"/>
      <family val="2"/>
    </font>
    <font>
      <sz val="11"/>
      <color theme="0"/>
      <name val="Arial"/>
      <family val="2"/>
    </font>
    <font>
      <b/>
      <sz val="11"/>
      <color theme="1"/>
      <name val="Arial"/>
      <family val="2"/>
    </font>
    <font>
      <b/>
      <sz val="11"/>
      <color theme="0"/>
      <name val="Arial"/>
      <family val="2"/>
    </font>
    <font>
      <b/>
      <sz val="14"/>
      <color theme="0"/>
      <name val="Arial"/>
      <family val="2"/>
    </font>
    <font>
      <b/>
      <sz val="14"/>
      <color theme="1"/>
      <name val="Arial"/>
      <family val="2"/>
    </font>
    <font>
      <b/>
      <sz val="12"/>
      <color rgb="FFFF0000"/>
      <name val="Arial"/>
      <family val="2"/>
    </font>
    <font>
      <b/>
      <sz val="14"/>
      <color rgb="FFC00000"/>
      <name val="Arial"/>
      <family val="2"/>
    </font>
    <font>
      <b/>
      <sz val="12"/>
      <color rgb="FFC00000"/>
      <name val="Arial"/>
      <family val="2"/>
    </font>
    <font>
      <b/>
      <sz val="14"/>
      <color rgb="FFFFFF00"/>
      <name val="Arial"/>
      <family val="2"/>
    </font>
    <font>
      <u val="single"/>
      <sz val="11"/>
      <color rgb="FF0000FF"/>
      <name val="Calibri"/>
      <family val="2"/>
    </font>
    <font>
      <sz val="11"/>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24997000396251678"/>
        <bgColor indexed="64"/>
      </patternFill>
    </fill>
    <fill>
      <patternFill patternType="solid">
        <fgColor rgb="FFC00000"/>
        <bgColor indexed="64"/>
      </patternFill>
    </fill>
    <fill>
      <patternFill patternType="solid">
        <fgColor rgb="FFFFFF00"/>
        <bgColor indexed="64"/>
      </patternFill>
    </fill>
    <fill>
      <patternFill patternType="solid">
        <fgColor theme="0" tint="-0.0499799996614456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top/>
      <bottom/>
    </border>
    <border>
      <left style="medium"/>
      <right style="thin"/>
      <top style="thin"/>
      <bottom style="medium"/>
    </border>
    <border>
      <left style="medium"/>
      <right style="thin"/>
      <top/>
      <bottom style="thin"/>
    </border>
    <border>
      <left style="medium"/>
      <right style="medium"/>
      <top/>
      <bottom style="thin"/>
    </border>
    <border>
      <left style="thin"/>
      <right/>
      <top/>
      <bottom style="thin"/>
    </border>
    <border>
      <left/>
      <right style="medium"/>
      <top/>
      <bottom style="thin"/>
    </border>
    <border>
      <left/>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top style="thin"/>
      <bottom/>
    </border>
    <border>
      <left style="medium"/>
      <right style="thin"/>
      <top style="thin"/>
      <bottom style="double"/>
    </border>
    <border>
      <left style="thin"/>
      <right/>
      <top style="thin"/>
      <bottom style="double"/>
    </border>
    <border>
      <left/>
      <right style="medium"/>
      <top style="medium"/>
      <bottom/>
    </border>
    <border>
      <left/>
      <right style="medium"/>
      <top/>
      <bottom/>
    </border>
    <border>
      <left/>
      <right style="medium"/>
      <top/>
      <bottom style="medium"/>
    </border>
    <border>
      <left style="medium"/>
      <right/>
      <top style="thin"/>
      <bottom/>
    </border>
    <border>
      <left style="medium"/>
      <right style="thin"/>
      <top/>
      <bottom/>
    </border>
    <border>
      <left style="thin"/>
      <right/>
      <top/>
      <bottom/>
    </border>
    <border>
      <left style="medium"/>
      <right/>
      <top style="thin"/>
      <bottom style="double"/>
    </border>
    <border>
      <left/>
      <right/>
      <top style="thin"/>
      <bottom style="double"/>
    </border>
    <border>
      <left style="thin"/>
      <right/>
      <top/>
      <bottom style="medium"/>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thin"/>
      <bottom style="thin"/>
    </border>
    <border>
      <left style="medium"/>
      <right style="medium"/>
      <top style="thin"/>
      <bottom style="double"/>
    </border>
    <border>
      <left style="medium"/>
      <right style="thin"/>
      <top style="thin"/>
      <bottom/>
    </border>
    <border>
      <left style="thin"/>
      <right/>
      <top style="thin"/>
      <bottom/>
    </border>
    <border>
      <left/>
      <right style="medium"/>
      <top style="thin"/>
      <bottom style="thin"/>
    </border>
    <border>
      <left/>
      <right style="medium"/>
      <top style="thin"/>
      <bottom style="double"/>
    </border>
    <border diagonalUp="1">
      <left style="medium"/>
      <right/>
      <top/>
      <bottom/>
      <diagonal style="medium"/>
    </border>
    <border diagonalUp="1">
      <left/>
      <right/>
      <top/>
      <bottom/>
      <diagonal style="medium"/>
    </border>
    <border diagonalDown="1">
      <left style="medium"/>
      <right/>
      <top/>
      <bottom/>
      <diagonal style="medium"/>
    </border>
    <border diagonalDown="1">
      <left/>
      <right/>
      <top/>
      <bottom/>
      <diagonal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3"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32">
    <xf numFmtId="0" fontId="0" fillId="0" borderId="0" xfId="0" applyFont="1" applyAlignment="1">
      <alignment/>
    </xf>
    <xf numFmtId="0" fontId="57" fillId="0" borderId="0" xfId="0" applyFont="1" applyAlignment="1">
      <alignment/>
    </xf>
    <xf numFmtId="165" fontId="7" fillId="6" borderId="0" xfId="42" applyNumberFormat="1" applyFont="1" applyFill="1" applyBorder="1" applyAlignment="1">
      <alignment vertical="center"/>
    </xf>
    <xf numFmtId="165" fontId="59" fillId="7" borderId="0" xfId="42" applyNumberFormat="1" applyFont="1" applyFill="1" applyBorder="1" applyAlignment="1">
      <alignment/>
    </xf>
    <xf numFmtId="0" fontId="60" fillId="0" borderId="0" xfId="0" applyFont="1" applyAlignment="1">
      <alignment/>
    </xf>
    <xf numFmtId="0" fontId="59" fillId="0" borderId="0" xfId="0" applyFont="1" applyAlignment="1">
      <alignment/>
    </xf>
    <xf numFmtId="0" fontId="61" fillId="33" borderId="0" xfId="0" applyFont="1" applyFill="1" applyBorder="1" applyAlignment="1">
      <alignment vertical="center"/>
    </xf>
    <xf numFmtId="165" fontId="12" fillId="33" borderId="10" xfId="42" applyNumberFormat="1" applyFont="1" applyFill="1" applyBorder="1" applyAlignment="1">
      <alignment horizontal="right" vertical="center"/>
    </xf>
    <xf numFmtId="165" fontId="59" fillId="33" borderId="0" xfId="42" applyNumberFormat="1" applyFont="1" applyFill="1" applyBorder="1" applyAlignment="1">
      <alignment/>
    </xf>
    <xf numFmtId="165" fontId="59" fillId="5" borderId="0" xfId="42" applyNumberFormat="1" applyFont="1" applyFill="1" applyBorder="1" applyAlignment="1">
      <alignment/>
    </xf>
    <xf numFmtId="165" fontId="59" fillId="6" borderId="0" xfId="42" applyNumberFormat="1" applyFont="1" applyFill="1" applyBorder="1" applyAlignment="1">
      <alignment/>
    </xf>
    <xf numFmtId="165" fontId="62" fillId="34" borderId="0" xfId="42" applyNumberFormat="1" applyFont="1" applyFill="1" applyBorder="1" applyAlignment="1">
      <alignment/>
    </xf>
    <xf numFmtId="165" fontId="62" fillId="33" borderId="0" xfId="42" applyNumberFormat="1" applyFont="1" applyFill="1" applyBorder="1" applyAlignment="1">
      <alignment/>
    </xf>
    <xf numFmtId="165" fontId="7" fillId="7" borderId="0" xfId="42" applyNumberFormat="1" applyFont="1" applyFill="1" applyBorder="1" applyAlignment="1">
      <alignment/>
    </xf>
    <xf numFmtId="165" fontId="61" fillId="7" borderId="0" xfId="42" applyNumberFormat="1" applyFont="1" applyFill="1" applyBorder="1" applyAlignment="1">
      <alignment vertical="center"/>
    </xf>
    <xf numFmtId="165" fontId="61" fillId="33" borderId="0" xfId="42" applyNumberFormat="1" applyFont="1" applyFill="1" applyBorder="1" applyAlignment="1">
      <alignment vertical="center"/>
    </xf>
    <xf numFmtId="0" fontId="63" fillId="34" borderId="0" xfId="0" applyFont="1" applyFill="1" applyBorder="1" applyAlignment="1">
      <alignment/>
    </xf>
    <xf numFmtId="165" fontId="7" fillId="33" borderId="11" xfId="42" applyNumberFormat="1" applyFont="1" applyFill="1" applyBorder="1" applyAlignment="1">
      <alignment horizontal="center" vertical="center"/>
    </xf>
    <xf numFmtId="165" fontId="7" fillId="33" borderId="12" xfId="42" applyNumberFormat="1" applyFont="1" applyFill="1" applyBorder="1" applyAlignment="1">
      <alignment horizontal="center" vertical="center"/>
    </xf>
    <xf numFmtId="165" fontId="7" fillId="33" borderId="13" xfId="42" applyNumberFormat="1" applyFont="1" applyFill="1" applyBorder="1" applyAlignment="1">
      <alignment horizontal="right"/>
    </xf>
    <xf numFmtId="165" fontId="7" fillId="33" borderId="14" xfId="42" applyNumberFormat="1" applyFont="1" applyFill="1" applyBorder="1" applyAlignment="1">
      <alignment vertical="center"/>
    </xf>
    <xf numFmtId="9" fontId="7" fillId="33" borderId="15" xfId="0" applyNumberFormat="1" applyFont="1" applyFill="1" applyBorder="1" applyAlignment="1">
      <alignment horizontal="center" vertical="center"/>
    </xf>
    <xf numFmtId="9" fontId="7" fillId="33" borderId="16" xfId="0" applyNumberFormat="1" applyFont="1" applyFill="1" applyBorder="1" applyAlignment="1">
      <alignment horizontal="center" vertical="center"/>
    </xf>
    <xf numFmtId="0" fontId="60" fillId="33" borderId="0" xfId="0" applyFont="1" applyFill="1" applyAlignment="1">
      <alignment/>
    </xf>
    <xf numFmtId="165" fontId="60" fillId="0" borderId="0" xfId="42" applyNumberFormat="1" applyFont="1" applyAlignment="1">
      <alignment/>
    </xf>
    <xf numFmtId="0" fontId="60" fillId="33" borderId="17" xfId="0" applyFont="1" applyFill="1" applyBorder="1" applyAlignment="1">
      <alignment/>
    </xf>
    <xf numFmtId="0" fontId="60" fillId="33" borderId="18" xfId="0" applyFont="1" applyFill="1" applyBorder="1" applyAlignment="1">
      <alignment/>
    </xf>
    <xf numFmtId="0" fontId="60" fillId="33" borderId="19" xfId="0" applyFont="1" applyFill="1" applyBorder="1" applyAlignment="1">
      <alignment/>
    </xf>
    <xf numFmtId="0" fontId="60" fillId="33" borderId="0" xfId="0" applyFont="1" applyFill="1" applyBorder="1" applyAlignment="1">
      <alignment/>
    </xf>
    <xf numFmtId="0" fontId="60" fillId="33" borderId="20" xfId="0" applyFont="1" applyFill="1" applyBorder="1" applyAlignment="1">
      <alignment/>
    </xf>
    <xf numFmtId="0" fontId="60" fillId="33" borderId="21" xfId="0" applyFont="1" applyFill="1" applyBorder="1" applyAlignment="1">
      <alignment/>
    </xf>
    <xf numFmtId="0" fontId="64" fillId="35" borderId="0" xfId="0" applyFont="1" applyFill="1" applyAlignment="1">
      <alignment/>
    </xf>
    <xf numFmtId="0" fontId="63" fillId="35" borderId="0" xfId="0" applyFont="1" applyFill="1" applyAlignment="1">
      <alignment/>
    </xf>
    <xf numFmtId="0" fontId="63" fillId="33" borderId="0" xfId="0" applyFont="1" applyFill="1" applyAlignment="1">
      <alignment/>
    </xf>
    <xf numFmtId="0" fontId="64" fillId="33" borderId="0" xfId="0" applyFont="1" applyFill="1" applyAlignment="1">
      <alignment/>
    </xf>
    <xf numFmtId="0" fontId="65" fillId="33" borderId="17" xfId="0" applyFont="1" applyFill="1" applyBorder="1" applyAlignment="1">
      <alignment/>
    </xf>
    <xf numFmtId="0" fontId="65" fillId="33" borderId="18" xfId="0" applyFont="1" applyFill="1" applyBorder="1" applyAlignment="1">
      <alignment/>
    </xf>
    <xf numFmtId="0" fontId="65" fillId="33" borderId="19" xfId="0" applyFont="1" applyFill="1" applyBorder="1" applyAlignment="1">
      <alignment/>
    </xf>
    <xf numFmtId="0" fontId="65" fillId="33" borderId="0" xfId="0" applyFont="1" applyFill="1" applyBorder="1" applyAlignment="1">
      <alignment/>
    </xf>
    <xf numFmtId="0" fontId="60" fillId="0" borderId="0" xfId="0" applyFont="1" applyBorder="1" applyAlignment="1">
      <alignment/>
    </xf>
    <xf numFmtId="0" fontId="66" fillId="35" borderId="0" xfId="0" applyFont="1" applyFill="1" applyBorder="1" applyAlignment="1">
      <alignment horizontal="center" wrapText="1"/>
    </xf>
    <xf numFmtId="0" fontId="67" fillId="34" borderId="0" xfId="0" applyFont="1" applyFill="1" applyBorder="1" applyAlignment="1">
      <alignment horizontal="left"/>
    </xf>
    <xf numFmtId="0" fontId="67" fillId="33" borderId="0" xfId="0" applyFont="1" applyFill="1" applyBorder="1" applyAlignment="1">
      <alignment horizontal="left"/>
    </xf>
    <xf numFmtId="0" fontId="66" fillId="34" borderId="0" xfId="0" applyFont="1" applyFill="1" applyBorder="1" applyAlignment="1">
      <alignment horizontal="center" vertical="center"/>
    </xf>
    <xf numFmtId="0" fontId="67" fillId="5" borderId="0" xfId="0" applyFont="1" applyFill="1" applyBorder="1" applyAlignment="1">
      <alignment horizontal="left"/>
    </xf>
    <xf numFmtId="0" fontId="66" fillId="5" borderId="0" xfId="0" applyFont="1" applyFill="1" applyBorder="1" applyAlignment="1">
      <alignment horizontal="center" vertical="center"/>
    </xf>
    <xf numFmtId="165" fontId="60" fillId="33" borderId="0" xfId="42" applyNumberFormat="1" applyFont="1" applyFill="1" applyAlignment="1">
      <alignment/>
    </xf>
    <xf numFmtId="0" fontId="62" fillId="34" borderId="22" xfId="0" applyFont="1" applyFill="1" applyBorder="1" applyAlignment="1">
      <alignment/>
    </xf>
    <xf numFmtId="0" fontId="63" fillId="34" borderId="22" xfId="0" applyFont="1" applyFill="1" applyBorder="1" applyAlignment="1">
      <alignment/>
    </xf>
    <xf numFmtId="43" fontId="60" fillId="0" borderId="0" xfId="0" applyNumberFormat="1" applyFont="1" applyAlignment="1">
      <alignment/>
    </xf>
    <xf numFmtId="0" fontId="4" fillId="33" borderId="23" xfId="0" applyFont="1" applyFill="1" applyBorder="1" applyAlignment="1">
      <alignment horizontal="center"/>
    </xf>
    <xf numFmtId="0" fontId="4" fillId="33" borderId="24" xfId="0" applyFont="1" applyFill="1" applyBorder="1" applyAlignment="1">
      <alignment horizontal="center"/>
    </xf>
    <xf numFmtId="165" fontId="60" fillId="0" borderId="0" xfId="0" applyNumberFormat="1" applyFont="1" applyAlignment="1">
      <alignment/>
    </xf>
    <xf numFmtId="0" fontId="61" fillId="0" borderId="0" xfId="0" applyFont="1" applyAlignment="1">
      <alignment/>
    </xf>
    <xf numFmtId="0" fontId="59" fillId="33" borderId="0" xfId="0" applyFont="1" applyFill="1" applyAlignment="1">
      <alignment/>
    </xf>
    <xf numFmtId="0" fontId="59" fillId="33" borderId="17" xfId="0" applyFont="1" applyFill="1" applyBorder="1" applyAlignment="1">
      <alignment/>
    </xf>
    <xf numFmtId="0" fontId="59" fillId="33" borderId="18" xfId="0" applyFont="1" applyFill="1" applyBorder="1" applyAlignment="1">
      <alignment/>
    </xf>
    <xf numFmtId="0" fontId="59" fillId="33" borderId="25" xfId="0" applyFont="1" applyFill="1" applyBorder="1" applyAlignment="1">
      <alignment/>
    </xf>
    <xf numFmtId="0" fontId="59" fillId="33" borderId="19" xfId="0" applyFont="1" applyFill="1" applyBorder="1" applyAlignment="1">
      <alignment/>
    </xf>
    <xf numFmtId="0" fontId="59" fillId="33" borderId="0" xfId="0" applyFont="1" applyFill="1" applyBorder="1" applyAlignment="1">
      <alignment/>
    </xf>
    <xf numFmtId="0" fontId="59" fillId="33" borderId="26" xfId="0" applyFont="1" applyFill="1" applyBorder="1" applyAlignment="1">
      <alignment/>
    </xf>
    <xf numFmtId="0" fontId="59" fillId="33" borderId="20" xfId="0" applyFont="1" applyFill="1" applyBorder="1" applyAlignment="1">
      <alignment/>
    </xf>
    <xf numFmtId="0" fontId="59" fillId="33" borderId="21" xfId="0" applyFont="1" applyFill="1" applyBorder="1" applyAlignment="1">
      <alignment/>
    </xf>
    <xf numFmtId="0" fontId="59" fillId="33" borderId="27" xfId="0" applyFont="1" applyFill="1" applyBorder="1" applyAlignment="1">
      <alignment/>
    </xf>
    <xf numFmtId="0" fontId="61" fillId="33" borderId="17" xfId="0" applyFont="1" applyFill="1" applyBorder="1" applyAlignment="1">
      <alignment/>
    </xf>
    <xf numFmtId="0" fontId="61" fillId="33" borderId="18" xfId="0" applyFont="1" applyFill="1" applyBorder="1" applyAlignment="1">
      <alignment/>
    </xf>
    <xf numFmtId="0" fontId="59" fillId="33" borderId="19" xfId="0" applyFont="1" applyFill="1" applyBorder="1" applyAlignment="1">
      <alignment/>
    </xf>
    <xf numFmtId="0" fontId="59" fillId="33" borderId="0" xfId="0" applyFont="1" applyFill="1" applyBorder="1" applyAlignment="1">
      <alignment/>
    </xf>
    <xf numFmtId="0" fontId="59" fillId="33" borderId="26" xfId="0" applyFont="1" applyFill="1" applyBorder="1" applyAlignment="1">
      <alignment/>
    </xf>
    <xf numFmtId="0" fontId="63" fillId="34" borderId="0" xfId="0" applyFont="1" applyFill="1" applyAlignment="1">
      <alignment horizontal="center"/>
    </xf>
    <xf numFmtId="0" fontId="63" fillId="34" borderId="0" xfId="0" applyFont="1" applyFill="1" applyAlignment="1">
      <alignment/>
    </xf>
    <xf numFmtId="0" fontId="59" fillId="0" borderId="0" xfId="0" applyFont="1" applyAlignment="1">
      <alignment horizontal="center"/>
    </xf>
    <xf numFmtId="0" fontId="63" fillId="33" borderId="0" xfId="0" applyFont="1" applyFill="1" applyAlignment="1">
      <alignment horizontal="center"/>
    </xf>
    <xf numFmtId="0" fontId="67" fillId="34" borderId="0" xfId="0" applyFont="1" applyFill="1" applyAlignment="1">
      <alignment/>
    </xf>
    <xf numFmtId="0" fontId="68" fillId="0" borderId="0" xfId="0" applyFont="1" applyAlignment="1">
      <alignment/>
    </xf>
    <xf numFmtId="0" fontId="67" fillId="33" borderId="0" xfId="0" applyFont="1" applyFill="1" applyAlignment="1">
      <alignment/>
    </xf>
    <xf numFmtId="165" fontId="4" fillId="7" borderId="0" xfId="42" applyNumberFormat="1" applyFont="1" applyFill="1" applyBorder="1" applyAlignment="1" applyProtection="1">
      <alignment/>
      <protection locked="0"/>
    </xf>
    <xf numFmtId="0" fontId="59" fillId="7" borderId="0" xfId="0" applyFont="1" applyFill="1" applyBorder="1" applyAlignment="1">
      <alignment/>
    </xf>
    <xf numFmtId="0" fontId="59" fillId="7" borderId="0" xfId="0" applyFont="1" applyFill="1" applyBorder="1" applyAlignment="1">
      <alignment/>
    </xf>
    <xf numFmtId="165" fontId="68" fillId="7" borderId="0" xfId="42" applyNumberFormat="1" applyFont="1" applyFill="1" applyBorder="1" applyAlignment="1">
      <alignment/>
    </xf>
    <xf numFmtId="0" fontId="63" fillId="7" borderId="0" xfId="0" applyFont="1" applyFill="1" applyBorder="1" applyAlignment="1">
      <alignment/>
    </xf>
    <xf numFmtId="0" fontId="68" fillId="7" borderId="0" xfId="0" applyFont="1" applyFill="1" applyBorder="1" applyAlignment="1">
      <alignment/>
    </xf>
    <xf numFmtId="0" fontId="59" fillId="7" borderId="0" xfId="0" applyFont="1" applyFill="1" applyBorder="1" applyAlignment="1">
      <alignment horizontal="center" wrapText="1"/>
    </xf>
    <xf numFmtId="0" fontId="67" fillId="7" borderId="0" xfId="0" applyFont="1" applyFill="1" applyBorder="1" applyAlignment="1">
      <alignment/>
    </xf>
    <xf numFmtId="0" fontId="61" fillId="7" borderId="0" xfId="0" applyFont="1" applyFill="1" applyBorder="1" applyAlignment="1">
      <alignment/>
    </xf>
    <xf numFmtId="0" fontId="67" fillId="33" borderId="0" xfId="0" applyFont="1" applyFill="1" applyBorder="1" applyAlignment="1">
      <alignment/>
    </xf>
    <xf numFmtId="0" fontId="62" fillId="35" borderId="17" xfId="0" applyFont="1" applyFill="1" applyBorder="1" applyAlignment="1">
      <alignment/>
    </xf>
    <xf numFmtId="0" fontId="67" fillId="35" borderId="18" xfId="0" applyFont="1" applyFill="1" applyBorder="1" applyAlignment="1">
      <alignment/>
    </xf>
    <xf numFmtId="0" fontId="62" fillId="35" borderId="18" xfId="0" applyFont="1" applyFill="1" applyBorder="1" applyAlignment="1">
      <alignment/>
    </xf>
    <xf numFmtId="0" fontId="59" fillId="35" borderId="18" xfId="0" applyFont="1" applyFill="1" applyBorder="1" applyAlignment="1">
      <alignment/>
    </xf>
    <xf numFmtId="4" fontId="7" fillId="33" borderId="0" xfId="0" applyNumberFormat="1" applyFont="1" applyFill="1" applyAlignment="1">
      <alignment horizontal="left" vertical="center" wrapText="1"/>
    </xf>
    <xf numFmtId="0" fontId="63" fillId="7" borderId="25" xfId="0" applyFont="1" applyFill="1" applyBorder="1" applyAlignment="1">
      <alignment/>
    </xf>
    <xf numFmtId="0" fontId="59" fillId="7" borderId="19" xfId="0" applyFont="1" applyFill="1" applyBorder="1" applyAlignment="1">
      <alignment horizontal="center"/>
    </xf>
    <xf numFmtId="0" fontId="63" fillId="7" borderId="26" xfId="0" applyFont="1" applyFill="1" applyBorder="1" applyAlignment="1">
      <alignment/>
    </xf>
    <xf numFmtId="0" fontId="63" fillId="7" borderId="19" xfId="0" applyFont="1" applyFill="1" applyBorder="1" applyAlignment="1">
      <alignment horizontal="center"/>
    </xf>
    <xf numFmtId="0" fontId="59" fillId="7" borderId="19" xfId="0" applyFont="1" applyFill="1" applyBorder="1" applyAlignment="1">
      <alignment/>
    </xf>
    <xf numFmtId="0" fontId="59" fillId="7" borderId="26" xfId="0" applyFont="1" applyFill="1" applyBorder="1" applyAlignment="1">
      <alignment/>
    </xf>
    <xf numFmtId="0" fontId="63" fillId="7" borderId="17" xfId="0" applyFont="1" applyFill="1" applyBorder="1" applyAlignment="1">
      <alignment horizontal="center"/>
    </xf>
    <xf numFmtId="0" fontId="67" fillId="7" borderId="18" xfId="0" applyFont="1" applyFill="1" applyBorder="1" applyAlignment="1">
      <alignment/>
    </xf>
    <xf numFmtId="0" fontId="63" fillId="7" borderId="18" xfId="0" applyFont="1" applyFill="1" applyBorder="1" applyAlignment="1">
      <alignment/>
    </xf>
    <xf numFmtId="0" fontId="61" fillId="5" borderId="0" xfId="0" applyFont="1" applyFill="1" applyBorder="1" applyAlignment="1">
      <alignment/>
    </xf>
    <xf numFmtId="0" fontId="59" fillId="5" borderId="0" xfId="0" applyFont="1" applyFill="1" applyBorder="1" applyAlignment="1">
      <alignment/>
    </xf>
    <xf numFmtId="0" fontId="59" fillId="5" borderId="0" xfId="0" applyFont="1" applyFill="1" applyBorder="1" applyAlignment="1">
      <alignment wrapText="1"/>
    </xf>
    <xf numFmtId="165" fontId="68" fillId="5" borderId="0" xfId="42" applyNumberFormat="1" applyFont="1" applyFill="1" applyBorder="1" applyAlignment="1">
      <alignment/>
    </xf>
    <xf numFmtId="0" fontId="61" fillId="5" borderId="18" xfId="0" applyFont="1" applyFill="1" applyBorder="1" applyAlignment="1">
      <alignment/>
    </xf>
    <xf numFmtId="0" fontId="59" fillId="5" borderId="25" xfId="0" applyFont="1" applyFill="1" applyBorder="1" applyAlignment="1">
      <alignment/>
    </xf>
    <xf numFmtId="0" fontId="59" fillId="5" borderId="26" xfId="0" applyFont="1" applyFill="1" applyBorder="1" applyAlignment="1">
      <alignment/>
    </xf>
    <xf numFmtId="0" fontId="59" fillId="5" borderId="21" xfId="0" applyFont="1" applyFill="1" applyBorder="1" applyAlignment="1">
      <alignment/>
    </xf>
    <xf numFmtId="0" fontId="59" fillId="5" borderId="27" xfId="0" applyFont="1" applyFill="1" applyBorder="1" applyAlignment="1">
      <alignment/>
    </xf>
    <xf numFmtId="165" fontId="67" fillId="35" borderId="0" xfId="42" applyNumberFormat="1" applyFont="1" applyFill="1" applyBorder="1" applyAlignment="1" applyProtection="1">
      <alignment/>
      <protection locked="0"/>
    </xf>
    <xf numFmtId="165" fontId="67" fillId="35" borderId="0" xfId="42" applyNumberFormat="1" applyFont="1" applyFill="1" applyBorder="1" applyAlignment="1">
      <alignment/>
    </xf>
    <xf numFmtId="0" fontId="59" fillId="7" borderId="20" xfId="0" applyFont="1" applyFill="1" applyBorder="1" applyAlignment="1">
      <alignment/>
    </xf>
    <xf numFmtId="0" fontId="61" fillId="7" borderId="21" xfId="0" applyFont="1" applyFill="1" applyBorder="1" applyAlignment="1">
      <alignment/>
    </xf>
    <xf numFmtId="0" fontId="59" fillId="7" borderId="21" xfId="0" applyFont="1" applyFill="1" applyBorder="1" applyAlignment="1">
      <alignment/>
    </xf>
    <xf numFmtId="165" fontId="68" fillId="7" borderId="21" xfId="42" applyNumberFormat="1" applyFont="1" applyFill="1" applyBorder="1" applyAlignment="1">
      <alignment/>
    </xf>
    <xf numFmtId="0" fontId="59" fillId="7" borderId="27" xfId="0" applyFont="1" applyFill="1" applyBorder="1" applyAlignment="1">
      <alignment/>
    </xf>
    <xf numFmtId="0" fontId="60" fillId="33" borderId="0" xfId="0" applyFont="1" applyFill="1" applyAlignment="1">
      <alignment horizontal="right"/>
    </xf>
    <xf numFmtId="165" fontId="69" fillId="33" borderId="0" xfId="0" applyNumberFormat="1" applyFont="1" applyFill="1" applyAlignment="1">
      <alignment/>
    </xf>
    <xf numFmtId="0" fontId="61" fillId="33" borderId="0" xfId="0" applyFont="1" applyFill="1" applyAlignment="1">
      <alignment horizontal="center"/>
    </xf>
    <xf numFmtId="0" fontId="59" fillId="7" borderId="0" xfId="0" applyFont="1" applyFill="1" applyBorder="1" applyAlignment="1">
      <alignment horizontal="center" wrapText="1"/>
    </xf>
    <xf numFmtId="165" fontId="60" fillId="33" borderId="0" xfId="42" applyNumberFormat="1" applyFont="1" applyFill="1" applyBorder="1" applyAlignment="1">
      <alignment/>
    </xf>
    <xf numFmtId="165" fontId="60" fillId="33" borderId="19" xfId="42" applyNumberFormat="1" applyFont="1" applyFill="1" applyBorder="1" applyAlignment="1">
      <alignment/>
    </xf>
    <xf numFmtId="165" fontId="60" fillId="33" borderId="20" xfId="42" applyNumberFormat="1" applyFont="1" applyFill="1" applyBorder="1" applyAlignment="1">
      <alignment/>
    </xf>
    <xf numFmtId="165" fontId="60" fillId="33" borderId="21" xfId="42" applyNumberFormat="1" applyFont="1" applyFill="1" applyBorder="1" applyAlignment="1">
      <alignment/>
    </xf>
    <xf numFmtId="0" fontId="67" fillId="35" borderId="0" xfId="0" applyFont="1" applyFill="1" applyBorder="1" applyAlignment="1">
      <alignment horizontal="center" wrapText="1"/>
    </xf>
    <xf numFmtId="0" fontId="59" fillId="7" borderId="0" xfId="0" applyFont="1" applyFill="1" applyBorder="1" applyAlignment="1">
      <alignment horizontal="left" wrapText="1"/>
    </xf>
    <xf numFmtId="0" fontId="62" fillId="5" borderId="0" xfId="0" applyFont="1" applyFill="1" applyBorder="1" applyAlignment="1">
      <alignment horizontal="right"/>
    </xf>
    <xf numFmtId="0" fontId="59" fillId="5" borderId="0" xfId="0" applyFont="1" applyFill="1" applyBorder="1" applyAlignment="1">
      <alignment horizontal="center"/>
    </xf>
    <xf numFmtId="165" fontId="4" fillId="5" borderId="0" xfId="42" applyNumberFormat="1" applyFont="1" applyFill="1" applyBorder="1" applyAlignment="1" applyProtection="1">
      <alignment/>
      <protection locked="0"/>
    </xf>
    <xf numFmtId="165" fontId="67" fillId="35" borderId="0" xfId="0" applyNumberFormat="1" applyFont="1" applyFill="1" applyBorder="1" applyAlignment="1">
      <alignment/>
    </xf>
    <xf numFmtId="165" fontId="4" fillId="36" borderId="18" xfId="42" applyNumberFormat="1" applyFont="1" applyFill="1" applyBorder="1" applyAlignment="1" applyProtection="1">
      <alignment/>
      <protection locked="0"/>
    </xf>
    <xf numFmtId="0" fontId="59" fillId="5" borderId="17" xfId="0" applyFont="1" applyFill="1" applyBorder="1" applyAlignment="1">
      <alignment horizontal="center" vertical="center"/>
    </xf>
    <xf numFmtId="0" fontId="59" fillId="5" borderId="19" xfId="0" applyFont="1" applyFill="1" applyBorder="1" applyAlignment="1">
      <alignment horizontal="center" vertical="center"/>
    </xf>
    <xf numFmtId="0" fontId="59" fillId="5" borderId="20" xfId="0" applyFont="1" applyFill="1" applyBorder="1" applyAlignment="1">
      <alignment horizontal="center" vertical="center"/>
    </xf>
    <xf numFmtId="0" fontId="61" fillId="33" borderId="0" xfId="0" applyFont="1" applyFill="1" applyBorder="1" applyAlignment="1">
      <alignment horizontal="right"/>
    </xf>
    <xf numFmtId="0" fontId="61" fillId="33" borderId="0" xfId="0" applyFont="1" applyFill="1" applyBorder="1" applyAlignment="1">
      <alignment horizontal="left"/>
    </xf>
    <xf numFmtId="0" fontId="61" fillId="33" borderId="0" xfId="0" applyFont="1" applyFill="1" applyBorder="1" applyAlignment="1">
      <alignment horizontal="center" vertical="center"/>
    </xf>
    <xf numFmtId="0" fontId="63" fillId="34" borderId="17" xfId="0" applyFont="1" applyFill="1" applyBorder="1" applyAlignment="1">
      <alignment/>
    </xf>
    <xf numFmtId="0" fontId="63" fillId="34" borderId="18" xfId="0" applyFont="1" applyFill="1" applyBorder="1" applyAlignment="1">
      <alignment/>
    </xf>
    <xf numFmtId="0" fontId="63" fillId="34" borderId="19" xfId="0" applyFont="1" applyFill="1" applyBorder="1" applyAlignment="1">
      <alignment/>
    </xf>
    <xf numFmtId="0" fontId="66" fillId="34" borderId="19" xfId="0" applyFont="1" applyFill="1" applyBorder="1" applyAlignment="1">
      <alignment/>
    </xf>
    <xf numFmtId="0" fontId="66" fillId="34" borderId="26" xfId="0" applyFont="1" applyFill="1" applyBorder="1" applyAlignment="1">
      <alignment horizontal="center" vertical="center"/>
    </xf>
    <xf numFmtId="0" fontId="66" fillId="5" borderId="19" xfId="0" applyFont="1" applyFill="1" applyBorder="1" applyAlignment="1">
      <alignment/>
    </xf>
    <xf numFmtId="165" fontId="59" fillId="33" borderId="19" xfId="42" applyNumberFormat="1" applyFont="1" applyFill="1" applyBorder="1" applyAlignment="1">
      <alignment horizontal="right"/>
    </xf>
    <xf numFmtId="0" fontId="64" fillId="34" borderId="19" xfId="0" applyFont="1" applyFill="1" applyBorder="1" applyAlignment="1">
      <alignment horizontal="right"/>
    </xf>
    <xf numFmtId="165" fontId="62" fillId="34" borderId="26" xfId="42" applyNumberFormat="1" applyFont="1" applyFill="1" applyBorder="1" applyAlignment="1">
      <alignment/>
    </xf>
    <xf numFmtId="0" fontId="64" fillId="33" borderId="19" xfId="0" applyFont="1" applyFill="1" applyBorder="1" applyAlignment="1">
      <alignment horizontal="right"/>
    </xf>
    <xf numFmtId="165" fontId="59" fillId="7" borderId="19" xfId="42" applyNumberFormat="1" applyFont="1" applyFill="1" applyBorder="1" applyAlignment="1">
      <alignment horizontal="right" vertical="center"/>
    </xf>
    <xf numFmtId="165" fontId="59" fillId="7" borderId="26" xfId="42" applyNumberFormat="1" applyFont="1" applyFill="1" applyBorder="1" applyAlignment="1">
      <alignment/>
    </xf>
    <xf numFmtId="165" fontId="7" fillId="7" borderId="26" xfId="42" applyNumberFormat="1" applyFont="1" applyFill="1" applyBorder="1" applyAlignment="1">
      <alignment/>
    </xf>
    <xf numFmtId="165" fontId="61" fillId="7" borderId="19" xfId="42" applyNumberFormat="1" applyFont="1" applyFill="1" applyBorder="1" applyAlignment="1">
      <alignment horizontal="right" vertical="center"/>
    </xf>
    <xf numFmtId="165" fontId="61" fillId="7" borderId="26" xfId="42" applyNumberFormat="1" applyFont="1" applyFill="1" applyBorder="1" applyAlignment="1">
      <alignment vertical="center"/>
    </xf>
    <xf numFmtId="165" fontId="59" fillId="33" borderId="19" xfId="42" applyNumberFormat="1" applyFont="1" applyFill="1" applyBorder="1" applyAlignment="1">
      <alignment horizontal="right" vertical="center"/>
    </xf>
    <xf numFmtId="165" fontId="61" fillId="33" borderId="26" xfId="42" applyNumberFormat="1" applyFont="1" applyFill="1" applyBorder="1" applyAlignment="1">
      <alignment vertical="center"/>
    </xf>
    <xf numFmtId="165" fontId="7" fillId="6" borderId="19" xfId="42" applyNumberFormat="1" applyFont="1" applyFill="1" applyBorder="1" applyAlignment="1">
      <alignment horizontal="right" vertical="center"/>
    </xf>
    <xf numFmtId="165" fontId="7" fillId="6" borderId="26" xfId="42" applyNumberFormat="1" applyFont="1" applyFill="1" applyBorder="1" applyAlignment="1">
      <alignment vertical="center"/>
    </xf>
    <xf numFmtId="165" fontId="7" fillId="33" borderId="19" xfId="42" applyNumberFormat="1" applyFont="1" applyFill="1" applyBorder="1" applyAlignment="1">
      <alignment horizontal="right" vertical="center"/>
    </xf>
    <xf numFmtId="0" fontId="66" fillId="34" borderId="25" xfId="0" applyFont="1" applyFill="1" applyBorder="1" applyAlignment="1">
      <alignment horizontal="center" vertical="center"/>
    </xf>
    <xf numFmtId="0" fontId="61" fillId="33" borderId="28" xfId="0" applyFont="1" applyFill="1" applyBorder="1" applyAlignment="1">
      <alignment/>
    </xf>
    <xf numFmtId="165" fontId="59" fillId="5" borderId="29" xfId="42" applyNumberFormat="1" applyFont="1" applyFill="1" applyBorder="1" applyAlignment="1">
      <alignment horizontal="right"/>
    </xf>
    <xf numFmtId="165" fontId="59" fillId="7" borderId="30" xfId="42" applyNumberFormat="1" applyFont="1" applyFill="1" applyBorder="1" applyAlignment="1">
      <alignment/>
    </xf>
    <xf numFmtId="165" fontId="61" fillId="7" borderId="30" xfId="42" applyNumberFormat="1" applyFont="1" applyFill="1" applyBorder="1" applyAlignment="1">
      <alignment/>
    </xf>
    <xf numFmtId="165" fontId="7" fillId="6" borderId="30" xfId="42" applyNumberFormat="1" applyFont="1" applyFill="1" applyBorder="1" applyAlignment="1">
      <alignment vertical="center"/>
    </xf>
    <xf numFmtId="0" fontId="61" fillId="33" borderId="30" xfId="0" applyFont="1" applyFill="1" applyBorder="1" applyAlignment="1">
      <alignment vertical="center"/>
    </xf>
    <xf numFmtId="0" fontId="12" fillId="37" borderId="19" xfId="0" applyFont="1" applyFill="1" applyBorder="1" applyAlignment="1">
      <alignment horizontal="center" vertical="center"/>
    </xf>
    <xf numFmtId="0" fontId="12" fillId="37" borderId="30" xfId="0" applyFont="1" applyFill="1" applyBorder="1" applyAlignment="1">
      <alignment/>
    </xf>
    <xf numFmtId="0" fontId="12" fillId="37" borderId="0" xfId="0" applyFont="1" applyFill="1" applyBorder="1" applyAlignment="1">
      <alignment/>
    </xf>
    <xf numFmtId="165" fontId="70" fillId="37" borderId="0" xfId="42" applyNumberFormat="1" applyFont="1" applyFill="1" applyBorder="1" applyAlignment="1">
      <alignment/>
    </xf>
    <xf numFmtId="165" fontId="71" fillId="37" borderId="26" xfId="0" applyNumberFormat="1" applyFont="1" applyFill="1" applyBorder="1" applyAlignment="1">
      <alignment/>
    </xf>
    <xf numFmtId="0" fontId="12" fillId="37" borderId="31" xfId="0" applyFont="1" applyFill="1" applyBorder="1" applyAlignment="1">
      <alignment horizontal="center" vertical="center"/>
    </xf>
    <xf numFmtId="0" fontId="12" fillId="37" borderId="24" xfId="0" applyFont="1" applyFill="1" applyBorder="1" applyAlignment="1">
      <alignment/>
    </xf>
    <xf numFmtId="0" fontId="12" fillId="37" borderId="32" xfId="0" applyFont="1" applyFill="1" applyBorder="1" applyAlignment="1">
      <alignment/>
    </xf>
    <xf numFmtId="165" fontId="4" fillId="37" borderId="32" xfId="42" applyNumberFormat="1" applyFont="1" applyFill="1" applyBorder="1" applyAlignment="1">
      <alignment/>
    </xf>
    <xf numFmtId="0" fontId="4" fillId="37" borderId="20" xfId="0" applyFont="1" applyFill="1" applyBorder="1" applyAlignment="1">
      <alignment horizontal="center" vertical="center"/>
    </xf>
    <xf numFmtId="0" fontId="4" fillId="37" borderId="33" xfId="0" applyFont="1" applyFill="1" applyBorder="1" applyAlignment="1">
      <alignment/>
    </xf>
    <xf numFmtId="0" fontId="72" fillId="37" borderId="21" xfId="0" applyFont="1" applyFill="1" applyBorder="1" applyAlignment="1">
      <alignment/>
    </xf>
    <xf numFmtId="165" fontId="4" fillId="37" borderId="21" xfId="42" applyNumberFormat="1" applyFont="1" applyFill="1" applyBorder="1" applyAlignment="1">
      <alignment/>
    </xf>
    <xf numFmtId="165" fontId="71" fillId="37" borderId="27" xfId="0" applyNumberFormat="1" applyFont="1" applyFill="1" applyBorder="1" applyAlignment="1">
      <alignment/>
    </xf>
    <xf numFmtId="0" fontId="63" fillId="34" borderId="18" xfId="0" applyFont="1" applyFill="1" applyBorder="1" applyAlignment="1">
      <alignment vertical="center"/>
    </xf>
    <xf numFmtId="0" fontId="63" fillId="34" borderId="0" xfId="0" applyFont="1" applyFill="1" applyBorder="1" applyAlignment="1">
      <alignment vertical="center"/>
    </xf>
    <xf numFmtId="165" fontId="7" fillId="7" borderId="13" xfId="42" applyNumberFormat="1" applyFont="1" applyFill="1" applyBorder="1" applyAlignment="1">
      <alignment/>
    </xf>
    <xf numFmtId="165" fontId="7" fillId="7" borderId="34" xfId="42" applyNumberFormat="1" applyFont="1" applyFill="1" applyBorder="1" applyAlignment="1">
      <alignment/>
    </xf>
    <xf numFmtId="0" fontId="12" fillId="36" borderId="18" xfId="0" applyFont="1" applyFill="1" applyBorder="1" applyAlignment="1" applyProtection="1">
      <alignment horizontal="center" vertical="center"/>
      <protection locked="0"/>
    </xf>
    <xf numFmtId="0" fontId="12" fillId="36" borderId="0" xfId="0" applyFont="1" applyFill="1" applyBorder="1" applyAlignment="1" applyProtection="1">
      <alignment horizontal="center" vertical="center"/>
      <protection locked="0"/>
    </xf>
    <xf numFmtId="165" fontId="59" fillId="36" borderId="0" xfId="42" applyNumberFormat="1" applyFont="1" applyFill="1" applyBorder="1" applyAlignment="1" applyProtection="1">
      <alignment/>
      <protection locked="0"/>
    </xf>
    <xf numFmtId="165" fontId="7" fillId="36" borderId="0" xfId="42" applyNumberFormat="1" applyFont="1" applyFill="1" applyBorder="1" applyAlignment="1" applyProtection="1">
      <alignment/>
      <protection locked="0"/>
    </xf>
    <xf numFmtId="165" fontId="68" fillId="36" borderId="0" xfId="42" applyNumberFormat="1" applyFont="1" applyFill="1" applyBorder="1" applyAlignment="1" applyProtection="1">
      <alignment/>
      <protection locked="0"/>
    </xf>
    <xf numFmtId="0" fontId="68" fillId="36" borderId="0" xfId="0" applyFont="1" applyFill="1" applyBorder="1" applyAlignment="1" applyProtection="1">
      <alignment/>
      <protection locked="0"/>
    </xf>
    <xf numFmtId="3" fontId="61" fillId="36" borderId="0" xfId="0" applyNumberFormat="1" applyFont="1" applyFill="1" applyBorder="1" applyAlignment="1" applyProtection="1">
      <alignment/>
      <protection locked="0"/>
    </xf>
    <xf numFmtId="0" fontId="73" fillId="33" borderId="0" xfId="54" applyFont="1" applyFill="1" applyBorder="1" applyAlignment="1">
      <alignment/>
    </xf>
    <xf numFmtId="165" fontId="4" fillId="7" borderId="0" xfId="42" applyNumberFormat="1" applyFont="1" applyFill="1" applyBorder="1" applyAlignment="1" applyProtection="1">
      <alignment/>
      <protection/>
    </xf>
    <xf numFmtId="165" fontId="71" fillId="33" borderId="34" xfId="42" applyNumberFormat="1" applyFont="1" applyFill="1" applyBorder="1" applyAlignment="1">
      <alignment vertical="center"/>
    </xf>
    <xf numFmtId="165" fontId="60" fillId="33" borderId="18" xfId="42" applyNumberFormat="1" applyFont="1" applyFill="1" applyBorder="1" applyAlignment="1">
      <alignment/>
    </xf>
    <xf numFmtId="0" fontId="60" fillId="33" borderId="25" xfId="0" applyFont="1" applyFill="1" applyBorder="1" applyAlignment="1">
      <alignment/>
    </xf>
    <xf numFmtId="0" fontId="60" fillId="33" borderId="26" xfId="0" applyFont="1" applyFill="1" applyBorder="1" applyAlignment="1">
      <alignment/>
    </xf>
    <xf numFmtId="0" fontId="60" fillId="33" borderId="27" xfId="0" applyFont="1" applyFill="1" applyBorder="1" applyAlignment="1">
      <alignment/>
    </xf>
    <xf numFmtId="0" fontId="60" fillId="33" borderId="35" xfId="0" applyFont="1" applyFill="1" applyBorder="1" applyAlignment="1">
      <alignment/>
    </xf>
    <xf numFmtId="0" fontId="60" fillId="33" borderId="36" xfId="0" applyFont="1" applyFill="1" applyBorder="1" applyAlignment="1">
      <alignment/>
    </xf>
    <xf numFmtId="165" fontId="60" fillId="33" borderId="36" xfId="42" applyNumberFormat="1" applyFont="1" applyFill="1" applyBorder="1" applyAlignment="1">
      <alignment/>
    </xf>
    <xf numFmtId="0" fontId="60" fillId="33" borderId="37" xfId="0" applyFont="1" applyFill="1" applyBorder="1" applyAlignment="1">
      <alignment/>
    </xf>
    <xf numFmtId="0" fontId="74" fillId="33" borderId="35" xfId="0" applyFont="1" applyFill="1" applyBorder="1" applyAlignment="1">
      <alignment/>
    </xf>
    <xf numFmtId="0" fontId="60" fillId="35" borderId="0" xfId="0" applyFont="1" applyFill="1" applyAlignment="1">
      <alignment/>
    </xf>
    <xf numFmtId="165" fontId="60" fillId="35" borderId="0" xfId="42" applyNumberFormat="1" applyFont="1" applyFill="1" applyAlignment="1">
      <alignment/>
    </xf>
    <xf numFmtId="0" fontId="59" fillId="0" borderId="0" xfId="0" applyFont="1" applyFill="1" applyBorder="1" applyAlignment="1">
      <alignment/>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60" fillId="33" borderId="19" xfId="0" applyFont="1" applyFill="1" applyBorder="1" applyAlignment="1">
      <alignment horizontal="center" wrapText="1"/>
    </xf>
    <xf numFmtId="0" fontId="60" fillId="33" borderId="0" xfId="0" applyFont="1" applyFill="1" applyBorder="1" applyAlignment="1">
      <alignment horizontal="center" wrapText="1"/>
    </xf>
    <xf numFmtId="0" fontId="60" fillId="33" borderId="19" xfId="0" applyFont="1" applyFill="1" applyBorder="1" applyAlignment="1">
      <alignment horizontal="left" vertical="center" wrapText="1"/>
    </xf>
    <xf numFmtId="0" fontId="60" fillId="33" borderId="0" xfId="0" applyFont="1" applyFill="1" applyBorder="1" applyAlignment="1">
      <alignment horizontal="left" vertical="center" wrapText="1"/>
    </xf>
    <xf numFmtId="0" fontId="60" fillId="33" borderId="26" xfId="0" applyFont="1" applyFill="1" applyBorder="1" applyAlignment="1">
      <alignment horizontal="left" vertical="center" wrapText="1"/>
    </xf>
    <xf numFmtId="0" fontId="60" fillId="33" borderId="17" xfId="0" applyFont="1" applyFill="1" applyBorder="1" applyAlignment="1">
      <alignment horizontal="left" vertical="center" wrapText="1"/>
    </xf>
    <xf numFmtId="0" fontId="60" fillId="33" borderId="18" xfId="0" applyFont="1" applyFill="1" applyBorder="1" applyAlignment="1">
      <alignment horizontal="left" vertical="center" wrapText="1"/>
    </xf>
    <xf numFmtId="0" fontId="60" fillId="33" borderId="25" xfId="0" applyFont="1" applyFill="1" applyBorder="1" applyAlignment="1">
      <alignment horizontal="left" vertical="center" wrapText="1"/>
    </xf>
    <xf numFmtId="0" fontId="60" fillId="33" borderId="20" xfId="0" applyFont="1" applyFill="1" applyBorder="1" applyAlignment="1">
      <alignment horizontal="left" vertical="center" wrapText="1"/>
    </xf>
    <xf numFmtId="0" fontId="60" fillId="33" borderId="21" xfId="0" applyFont="1" applyFill="1" applyBorder="1" applyAlignment="1">
      <alignment horizontal="left" vertical="center" wrapText="1"/>
    </xf>
    <xf numFmtId="0" fontId="60" fillId="33" borderId="27" xfId="0" applyFont="1" applyFill="1" applyBorder="1" applyAlignment="1">
      <alignment horizontal="left" vertical="center" wrapText="1"/>
    </xf>
    <xf numFmtId="165" fontId="60" fillId="33" borderId="35" xfId="42" applyNumberFormat="1" applyFont="1" applyFill="1" applyBorder="1" applyAlignment="1">
      <alignment horizontal="left" vertical="center"/>
    </xf>
    <xf numFmtId="165" fontId="60" fillId="33" borderId="36" xfId="42" applyNumberFormat="1" applyFont="1" applyFill="1" applyBorder="1" applyAlignment="1">
      <alignment horizontal="left" vertical="center"/>
    </xf>
    <xf numFmtId="165" fontId="60" fillId="33" borderId="37" xfId="42" applyNumberFormat="1" applyFont="1" applyFill="1" applyBorder="1" applyAlignment="1">
      <alignment horizontal="left" vertical="center"/>
    </xf>
    <xf numFmtId="0" fontId="60" fillId="33" borderId="44" xfId="0" applyFont="1" applyFill="1" applyBorder="1" applyAlignment="1">
      <alignment horizontal="center"/>
    </xf>
    <xf numFmtId="0" fontId="60" fillId="33" borderId="45" xfId="0" applyFont="1" applyFill="1" applyBorder="1" applyAlignment="1">
      <alignment horizontal="center"/>
    </xf>
    <xf numFmtId="0" fontId="60" fillId="33" borderId="46" xfId="0" applyFont="1" applyFill="1" applyBorder="1" applyAlignment="1">
      <alignment horizontal="center"/>
    </xf>
    <xf numFmtId="0" fontId="60" fillId="33" borderId="47" xfId="0" applyFont="1" applyFill="1" applyBorder="1" applyAlignment="1">
      <alignment horizontal="center"/>
    </xf>
    <xf numFmtId="0" fontId="59" fillId="5" borderId="0" xfId="0" applyFont="1" applyFill="1" applyBorder="1" applyAlignment="1">
      <alignment horizontal="left"/>
    </xf>
    <xf numFmtId="0" fontId="61" fillId="5" borderId="0" xfId="0" applyFont="1" applyFill="1" applyBorder="1" applyAlignment="1">
      <alignment horizontal="left"/>
    </xf>
    <xf numFmtId="0" fontId="59" fillId="7" borderId="0" xfId="0" applyFont="1" applyFill="1" applyBorder="1" applyAlignment="1">
      <alignment horizontal="left" wrapText="1"/>
    </xf>
    <xf numFmtId="0" fontId="59" fillId="5" borderId="18"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0]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malilandmof.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M72"/>
  <sheetViews>
    <sheetView showGridLines="0" tabSelected="1" zoomScale="90" zoomScaleNormal="90" zoomScaleSheetLayoutView="90" zoomScalePageLayoutView="0" workbookViewId="0" topLeftCell="A5">
      <selection activeCell="K31" sqref="K31"/>
    </sheetView>
  </sheetViews>
  <sheetFormatPr defaultColWidth="9.140625" defaultRowHeight="15"/>
  <cols>
    <col min="1" max="1" width="2.7109375" style="4" customWidth="1"/>
    <col min="2" max="2" width="4.421875" style="4" customWidth="1"/>
    <col min="3" max="3" width="48.8515625" style="4" customWidth="1"/>
    <col min="4" max="4" width="0.71875" style="23" customWidth="1"/>
    <col min="5" max="5" width="37.421875" style="4" customWidth="1"/>
    <col min="6" max="6" width="0.5625" style="23" customWidth="1"/>
    <col min="7" max="7" width="1.7109375" style="4" customWidth="1"/>
    <col min="8" max="8" width="12.57421875" style="4" customWidth="1"/>
    <col min="9" max="9" width="12.28125" style="4" bestFit="1" customWidth="1"/>
    <col min="10" max="10" width="15.7109375" style="4" customWidth="1"/>
    <col min="11" max="11" width="10.140625" style="24" customWidth="1"/>
    <col min="12" max="12" width="11.140625" style="4" customWidth="1"/>
    <col min="13" max="13" width="1.7109375" style="4" customWidth="1"/>
    <col min="14" max="14" width="13.7109375" style="4" customWidth="1"/>
    <col min="15" max="16384" width="9.140625" style="4" customWidth="1"/>
  </cols>
  <sheetData>
    <row r="3" ht="13.5">
      <c r="C3" s="4" t="s">
        <v>98</v>
      </c>
    </row>
    <row r="5" spans="1:12" ht="9" customHeight="1" thickBot="1">
      <c r="A5" s="23"/>
      <c r="B5" s="23"/>
      <c r="C5" s="23"/>
      <c r="E5" s="23"/>
      <c r="G5" s="23"/>
      <c r="H5" s="23"/>
      <c r="I5" s="23"/>
      <c r="J5" s="23"/>
      <c r="K5" s="46"/>
      <c r="L5" s="23"/>
    </row>
    <row r="6" spans="1:12" ht="15" customHeight="1">
      <c r="A6" s="23"/>
      <c r="B6" s="23"/>
      <c r="C6" s="25" t="s">
        <v>71</v>
      </c>
      <c r="D6" s="26"/>
      <c r="E6" s="26"/>
      <c r="F6" s="26"/>
      <c r="G6" s="26"/>
      <c r="H6" s="26"/>
      <c r="I6" s="26"/>
      <c r="J6" s="26"/>
      <c r="K6" s="192"/>
      <c r="L6" s="193"/>
    </row>
    <row r="7" spans="1:12" ht="15" customHeight="1">
      <c r="A7" s="23"/>
      <c r="B7" s="23"/>
      <c r="C7" s="27" t="s">
        <v>93</v>
      </c>
      <c r="D7" s="28"/>
      <c r="E7" s="28"/>
      <c r="F7" s="28"/>
      <c r="G7" s="28"/>
      <c r="H7" s="28"/>
      <c r="I7" s="28"/>
      <c r="J7" s="28"/>
      <c r="K7" s="120"/>
      <c r="L7" s="194"/>
    </row>
    <row r="8" spans="1:12" ht="15" customHeight="1">
      <c r="A8" s="23"/>
      <c r="B8" s="23"/>
      <c r="C8" s="27" t="s">
        <v>82</v>
      </c>
      <c r="D8" s="28"/>
      <c r="E8" s="28"/>
      <c r="F8" s="28"/>
      <c r="G8" s="28"/>
      <c r="H8" s="28"/>
      <c r="I8" s="28"/>
      <c r="J8" s="28"/>
      <c r="K8" s="120"/>
      <c r="L8" s="194"/>
    </row>
    <row r="9" spans="1:12" ht="15" customHeight="1">
      <c r="A9" s="23"/>
      <c r="B9" s="23"/>
      <c r="C9" s="27" t="s">
        <v>35</v>
      </c>
      <c r="D9" s="28"/>
      <c r="E9" s="28"/>
      <c r="F9" s="28"/>
      <c r="G9" s="28"/>
      <c r="H9" s="28"/>
      <c r="I9" s="28"/>
      <c r="J9" s="28"/>
      <c r="K9" s="120"/>
      <c r="L9" s="194"/>
    </row>
    <row r="10" spans="1:12" ht="15" customHeight="1">
      <c r="A10" s="23"/>
      <c r="B10" s="23"/>
      <c r="C10" s="27" t="s">
        <v>99</v>
      </c>
      <c r="D10" s="28"/>
      <c r="E10" s="28"/>
      <c r="F10" s="28"/>
      <c r="G10" s="28"/>
      <c r="H10" s="28"/>
      <c r="I10" s="28"/>
      <c r="J10" s="189" t="s">
        <v>100</v>
      </c>
      <c r="K10" s="120"/>
      <c r="L10" s="194"/>
    </row>
    <row r="11" spans="1:12" ht="15" customHeight="1" thickBot="1">
      <c r="A11" s="23"/>
      <c r="B11" s="23"/>
      <c r="C11" s="29" t="s">
        <v>37</v>
      </c>
      <c r="D11" s="30"/>
      <c r="E11" s="30"/>
      <c r="F11" s="30"/>
      <c r="G11" s="30"/>
      <c r="H11" s="30"/>
      <c r="I11" s="30"/>
      <c r="J11" s="30"/>
      <c r="K11" s="123"/>
      <c r="L11" s="195"/>
    </row>
    <row r="12" spans="1:12" ht="9" customHeight="1">
      <c r="A12" s="23"/>
      <c r="B12" s="23"/>
      <c r="G12" s="23"/>
      <c r="H12" s="23"/>
      <c r="I12" s="23"/>
      <c r="J12" s="23"/>
      <c r="K12" s="46"/>
      <c r="L12" s="23"/>
    </row>
    <row r="13" spans="1:12" ht="15.75" thickBot="1">
      <c r="A13" s="23"/>
      <c r="B13" s="34"/>
      <c r="C13" s="32" t="s">
        <v>36</v>
      </c>
      <c r="D13" s="31"/>
      <c r="E13" s="31"/>
      <c r="F13" s="31"/>
      <c r="G13" s="31"/>
      <c r="H13" s="31"/>
      <c r="I13" s="31"/>
      <c r="J13" s="201"/>
      <c r="K13" s="202"/>
      <c r="L13" s="201"/>
    </row>
    <row r="14" spans="1:12" ht="13.5">
      <c r="A14" s="23"/>
      <c r="B14" s="23"/>
      <c r="C14" s="35" t="s">
        <v>57</v>
      </c>
      <c r="D14" s="36"/>
      <c r="E14" s="26"/>
      <c r="F14" s="26"/>
      <c r="G14" s="26"/>
      <c r="H14" s="26"/>
      <c r="I14" s="26"/>
      <c r="J14" s="26"/>
      <c r="K14" s="192"/>
      <c r="L14" s="193"/>
    </row>
    <row r="15" spans="1:12" ht="3.75" customHeight="1">
      <c r="A15" s="23"/>
      <c r="B15" s="23"/>
      <c r="C15" s="37"/>
      <c r="D15" s="38"/>
      <c r="E15" s="28"/>
      <c r="F15" s="28"/>
      <c r="G15" s="28"/>
      <c r="H15" s="28"/>
      <c r="I15" s="28"/>
      <c r="J15" s="28"/>
      <c r="K15" s="120"/>
      <c r="L15" s="194"/>
    </row>
    <row r="16" spans="1:12" ht="13.5">
      <c r="A16" s="23"/>
      <c r="B16" s="116"/>
      <c r="C16" s="27" t="s">
        <v>39</v>
      </c>
      <c r="D16" s="28"/>
      <c r="E16" s="28"/>
      <c r="F16" s="28"/>
      <c r="G16" s="28"/>
      <c r="H16" s="28"/>
      <c r="I16" s="28"/>
      <c r="J16" s="28"/>
      <c r="K16" s="120"/>
      <c r="L16" s="194"/>
    </row>
    <row r="17" spans="1:12" ht="13.5">
      <c r="A17" s="23"/>
      <c r="B17" s="116"/>
      <c r="C17" s="210" t="s">
        <v>84</v>
      </c>
      <c r="D17" s="211"/>
      <c r="E17" s="211"/>
      <c r="F17" s="211"/>
      <c r="G17" s="211"/>
      <c r="H17" s="211"/>
      <c r="I17" s="211"/>
      <c r="J17" s="211"/>
      <c r="K17" s="211"/>
      <c r="L17" s="194"/>
    </row>
    <row r="18" spans="1:12" ht="13.5">
      <c r="A18" s="23"/>
      <c r="B18" s="116"/>
      <c r="C18" s="27" t="s">
        <v>81</v>
      </c>
      <c r="D18" s="28"/>
      <c r="E18" s="28"/>
      <c r="F18" s="28"/>
      <c r="G18" s="28"/>
      <c r="H18" s="28"/>
      <c r="I18" s="28"/>
      <c r="J18" s="28"/>
      <c r="K18" s="120"/>
      <c r="L18" s="194"/>
    </row>
    <row r="19" spans="1:12" ht="13.5">
      <c r="A19" s="23"/>
      <c r="B19" s="116"/>
      <c r="C19" s="27" t="s">
        <v>75</v>
      </c>
      <c r="D19" s="28"/>
      <c r="E19" s="28"/>
      <c r="F19" s="28"/>
      <c r="G19" s="28"/>
      <c r="H19" s="28"/>
      <c r="I19" s="28"/>
      <c r="J19" s="28"/>
      <c r="K19" s="120"/>
      <c r="L19" s="194"/>
    </row>
    <row r="20" spans="1:12" ht="5.25" customHeight="1">
      <c r="A20" s="23"/>
      <c r="B20" s="46"/>
      <c r="C20" s="121"/>
      <c r="D20" s="120"/>
      <c r="E20" s="120"/>
      <c r="F20" s="120"/>
      <c r="G20" s="120"/>
      <c r="H20" s="120"/>
      <c r="I20" s="120"/>
      <c r="J20" s="120"/>
      <c r="K20" s="120"/>
      <c r="L20" s="194"/>
    </row>
    <row r="21" spans="1:12" ht="14.25" thickBot="1">
      <c r="A21" s="23"/>
      <c r="B21" s="46"/>
      <c r="C21" s="122" t="s">
        <v>38</v>
      </c>
      <c r="D21" s="123"/>
      <c r="E21" s="123"/>
      <c r="F21" s="123"/>
      <c r="G21" s="123"/>
      <c r="H21" s="123"/>
      <c r="I21" s="123"/>
      <c r="J21" s="123"/>
      <c r="K21" s="123"/>
      <c r="L21" s="195"/>
    </row>
    <row r="22" spans="1:12" ht="8.25" customHeight="1">
      <c r="A22" s="23"/>
      <c r="B22" s="46"/>
      <c r="C22" s="46"/>
      <c r="D22" s="46"/>
      <c r="E22" s="46"/>
      <c r="F22" s="46"/>
      <c r="G22" s="46"/>
      <c r="H22" s="46"/>
      <c r="I22" s="46"/>
      <c r="J22" s="46"/>
      <c r="K22" s="46"/>
      <c r="L22" s="23"/>
    </row>
    <row r="23" spans="1:12" ht="18" customHeight="1" thickBot="1">
      <c r="A23" s="23"/>
      <c r="B23" s="39"/>
      <c r="C23" s="39"/>
      <c r="D23" s="28"/>
      <c r="E23" s="124" t="s">
        <v>94</v>
      </c>
      <c r="F23" s="40"/>
      <c r="G23" s="23"/>
      <c r="H23" s="23"/>
      <c r="I23" s="23"/>
      <c r="J23" s="23"/>
      <c r="K23" s="46"/>
      <c r="L23" s="23"/>
    </row>
    <row r="24" spans="1:12" ht="22.5" customHeight="1" thickBot="1">
      <c r="A24" s="23"/>
      <c r="B24" s="137"/>
      <c r="C24" s="178" t="s">
        <v>55</v>
      </c>
      <c r="D24" s="138"/>
      <c r="E24" s="182"/>
      <c r="F24" s="157"/>
      <c r="G24" s="23"/>
      <c r="H24" s="221" t="s">
        <v>106</v>
      </c>
      <c r="I24" s="222"/>
      <c r="J24" s="222"/>
      <c r="K24" s="222"/>
      <c r="L24" s="223"/>
    </row>
    <row r="25" spans="1:12" ht="24" customHeight="1" thickBot="1">
      <c r="A25" s="23"/>
      <c r="B25" s="139"/>
      <c r="C25" s="179" t="s">
        <v>56</v>
      </c>
      <c r="D25" s="16"/>
      <c r="E25" s="183"/>
      <c r="F25" s="141"/>
      <c r="G25" s="23"/>
      <c r="H25" s="221" t="s">
        <v>107</v>
      </c>
      <c r="I25" s="222"/>
      <c r="J25" s="222"/>
      <c r="K25" s="222"/>
      <c r="L25" s="223"/>
    </row>
    <row r="26" spans="1:12" ht="15">
      <c r="A26" s="23"/>
      <c r="B26" s="158"/>
      <c r="C26" s="134" t="s">
        <v>58</v>
      </c>
      <c r="D26" s="135"/>
      <c r="E26" s="136" t="s">
        <v>51</v>
      </c>
      <c r="F26" s="141"/>
      <c r="G26" s="23"/>
      <c r="H26" s="46"/>
      <c r="I26" s="23"/>
      <c r="J26" s="23"/>
      <c r="K26" s="46"/>
      <c r="L26" s="23"/>
    </row>
    <row r="27" spans="1:12" ht="17.25">
      <c r="A27" s="23"/>
      <c r="B27" s="140"/>
      <c r="C27" s="41" t="s">
        <v>52</v>
      </c>
      <c r="D27" s="42"/>
      <c r="E27" s="43"/>
      <c r="F27" s="141"/>
      <c r="G27" s="23"/>
      <c r="H27" s="46"/>
      <c r="I27" s="23"/>
      <c r="J27" s="23"/>
      <c r="K27" s="46"/>
      <c r="L27" s="23"/>
    </row>
    <row r="28" spans="1:12" ht="3" customHeight="1">
      <c r="A28" s="23"/>
      <c r="B28" s="142"/>
      <c r="C28" s="44"/>
      <c r="D28" s="44"/>
      <c r="E28" s="45"/>
      <c r="F28" s="148"/>
      <c r="G28" s="23"/>
      <c r="H28" s="46"/>
      <c r="I28" s="23"/>
      <c r="J28" s="23"/>
      <c r="K28" s="46"/>
      <c r="L28" s="23"/>
    </row>
    <row r="29" spans="1:12" ht="15">
      <c r="A29" s="23"/>
      <c r="B29" s="159" t="s">
        <v>3</v>
      </c>
      <c r="C29" s="9" t="s">
        <v>0</v>
      </c>
      <c r="D29" s="9"/>
      <c r="E29" s="184">
        <v>4750000</v>
      </c>
      <c r="F29" s="148"/>
      <c r="G29" s="23"/>
      <c r="H29" s="23"/>
      <c r="I29" s="23"/>
      <c r="J29" s="23"/>
      <c r="K29" s="46"/>
      <c r="L29" s="23"/>
    </row>
    <row r="30" spans="2:11" s="23" customFormat="1" ht="3" customHeight="1">
      <c r="B30" s="159"/>
      <c r="C30" s="9"/>
      <c r="D30" s="9"/>
      <c r="E30" s="9"/>
      <c r="F30" s="148"/>
      <c r="K30" s="46"/>
    </row>
    <row r="31" spans="1:12" ht="15">
      <c r="A31" s="23"/>
      <c r="B31" s="159" t="s">
        <v>4</v>
      </c>
      <c r="C31" s="9" t="s">
        <v>1</v>
      </c>
      <c r="D31" s="9"/>
      <c r="E31" s="184">
        <v>0</v>
      </c>
      <c r="F31" s="148"/>
      <c r="G31" s="23"/>
      <c r="H31" s="23"/>
      <c r="I31" s="23"/>
      <c r="J31" s="23"/>
      <c r="K31" s="46"/>
      <c r="L31" s="23"/>
    </row>
    <row r="32" spans="2:11" s="23" customFormat="1" ht="3" customHeight="1">
      <c r="B32" s="159"/>
      <c r="C32" s="9"/>
      <c r="D32" s="9"/>
      <c r="E32" s="9"/>
      <c r="F32" s="148"/>
      <c r="K32" s="46"/>
    </row>
    <row r="33" spans="1:12" ht="15">
      <c r="A33" s="23"/>
      <c r="B33" s="159" t="s">
        <v>5</v>
      </c>
      <c r="C33" s="9" t="s">
        <v>2</v>
      </c>
      <c r="D33" s="9"/>
      <c r="E33" s="184">
        <v>320000</v>
      </c>
      <c r="F33" s="148"/>
      <c r="G33" s="23"/>
      <c r="H33" s="23"/>
      <c r="I33" s="23"/>
      <c r="J33" s="23"/>
      <c r="K33" s="46"/>
      <c r="L33" s="23"/>
    </row>
    <row r="34" spans="2:11" s="23" customFormat="1" ht="3" customHeight="1">
      <c r="B34" s="159"/>
      <c r="C34" s="9"/>
      <c r="D34" s="9"/>
      <c r="E34" s="9"/>
      <c r="F34" s="148"/>
      <c r="K34" s="46"/>
    </row>
    <row r="35" spans="1:12" ht="15">
      <c r="A35" s="23"/>
      <c r="B35" s="159" t="s">
        <v>6</v>
      </c>
      <c r="C35" s="9" t="s">
        <v>104</v>
      </c>
      <c r="D35" s="9"/>
      <c r="E35" s="184">
        <v>66700</v>
      </c>
      <c r="F35" s="148"/>
      <c r="G35" s="23"/>
      <c r="H35" s="23"/>
      <c r="I35" s="23"/>
      <c r="J35" s="23"/>
      <c r="K35" s="46"/>
      <c r="L35" s="23"/>
    </row>
    <row r="36" spans="2:11" s="23" customFormat="1" ht="3" customHeight="1">
      <c r="B36" s="159"/>
      <c r="C36" s="9"/>
      <c r="D36" s="9"/>
      <c r="E36" s="9"/>
      <c r="F36" s="148"/>
      <c r="K36" s="46"/>
    </row>
    <row r="37" spans="1:12" ht="15">
      <c r="A37" s="23"/>
      <c r="B37" s="159" t="s">
        <v>7</v>
      </c>
      <c r="C37" s="9" t="s">
        <v>22</v>
      </c>
      <c r="D37" s="9"/>
      <c r="E37" s="184">
        <v>0</v>
      </c>
      <c r="F37" s="148"/>
      <c r="G37" s="23"/>
      <c r="H37" s="23"/>
      <c r="I37" s="23"/>
      <c r="J37" s="23"/>
      <c r="K37" s="46"/>
      <c r="L37" s="23"/>
    </row>
    <row r="38" spans="2:11" s="23" customFormat="1" ht="3" customHeight="1">
      <c r="B38" s="159"/>
      <c r="C38" s="9"/>
      <c r="D38" s="9"/>
      <c r="E38" s="9"/>
      <c r="F38" s="148"/>
      <c r="K38" s="46"/>
    </row>
    <row r="39" spans="1:12" ht="15">
      <c r="A39" s="23"/>
      <c r="B39" s="159" t="s">
        <v>8</v>
      </c>
      <c r="C39" s="9" t="s">
        <v>76</v>
      </c>
      <c r="D39" s="9"/>
      <c r="E39" s="184">
        <v>0</v>
      </c>
      <c r="F39" s="148"/>
      <c r="G39" s="23"/>
      <c r="H39" s="23"/>
      <c r="I39" s="23"/>
      <c r="J39" s="23"/>
      <c r="K39" s="46"/>
      <c r="L39" s="23"/>
    </row>
    <row r="40" spans="2:11" s="23" customFormat="1" ht="3" customHeight="1">
      <c r="B40" s="159"/>
      <c r="C40" s="9"/>
      <c r="D40" s="9"/>
      <c r="E40" s="9"/>
      <c r="F40" s="148"/>
      <c r="K40" s="46"/>
    </row>
    <row r="41" spans="1:12" ht="15">
      <c r="A41" s="23"/>
      <c r="B41" s="159" t="s">
        <v>9</v>
      </c>
      <c r="C41" s="9" t="s">
        <v>73</v>
      </c>
      <c r="D41" s="9"/>
      <c r="E41" s="184">
        <v>0</v>
      </c>
      <c r="F41" s="148"/>
      <c r="G41" s="23"/>
      <c r="H41" s="23"/>
      <c r="I41" s="23"/>
      <c r="J41" s="23"/>
      <c r="K41" s="46"/>
      <c r="L41" s="23"/>
    </row>
    <row r="42" spans="1:12" ht="3" customHeight="1" thickBot="1">
      <c r="A42" s="23"/>
      <c r="B42" s="143"/>
      <c r="C42" s="8"/>
      <c r="D42" s="8"/>
      <c r="E42" s="8"/>
      <c r="F42" s="148"/>
      <c r="G42" s="23"/>
      <c r="H42" s="23"/>
      <c r="I42" s="23"/>
      <c r="J42" s="23"/>
      <c r="K42" s="46"/>
      <c r="L42" s="23"/>
    </row>
    <row r="43" spans="1:12" ht="18" thickBot="1">
      <c r="A43" s="23"/>
      <c r="B43" s="144"/>
      <c r="C43" s="41" t="s">
        <v>53</v>
      </c>
      <c r="D43" s="42"/>
      <c r="E43" s="11"/>
      <c r="F43" s="141"/>
      <c r="G43" s="23"/>
      <c r="H43" s="200" t="s">
        <v>95</v>
      </c>
      <c r="I43" s="197"/>
      <c r="J43" s="197"/>
      <c r="K43" s="198"/>
      <c r="L43" s="199"/>
    </row>
    <row r="44" spans="2:11" s="23" customFormat="1" ht="3" customHeight="1" thickBot="1">
      <c r="B44" s="146"/>
      <c r="C44" s="42"/>
      <c r="D44" s="42"/>
      <c r="E44" s="12"/>
      <c r="F44" s="148"/>
      <c r="K44" s="46"/>
    </row>
    <row r="45" spans="1:12" ht="15" thickBot="1">
      <c r="A45" s="23"/>
      <c r="B45" s="147" t="s">
        <v>10</v>
      </c>
      <c r="C45" s="160" t="s">
        <v>30</v>
      </c>
      <c r="D45" s="10"/>
      <c r="E45" s="184">
        <v>0</v>
      </c>
      <c r="F45" s="148"/>
      <c r="G45" s="23"/>
      <c r="H45" s="196" t="s">
        <v>101</v>
      </c>
      <c r="I45" s="197"/>
      <c r="J45" s="197"/>
      <c r="K45" s="198"/>
      <c r="L45" s="199"/>
    </row>
    <row r="46" spans="2:11" s="23" customFormat="1" ht="3" customHeight="1" thickBot="1">
      <c r="B46" s="147"/>
      <c r="C46" s="160"/>
      <c r="D46" s="10"/>
      <c r="E46" s="3"/>
      <c r="F46" s="148"/>
      <c r="K46" s="46"/>
    </row>
    <row r="47" spans="1:12" ht="15">
      <c r="A47" s="23"/>
      <c r="B47" s="147" t="s">
        <v>11</v>
      </c>
      <c r="C47" s="160" t="s">
        <v>20</v>
      </c>
      <c r="D47" s="10"/>
      <c r="E47" s="3">
        <f>'BENEFIT CALCULATOR'!G57</f>
        <v>250000</v>
      </c>
      <c r="F47" s="148"/>
      <c r="G47" s="23"/>
      <c r="H47" s="215" t="s">
        <v>102</v>
      </c>
      <c r="I47" s="216"/>
      <c r="J47" s="216"/>
      <c r="K47" s="216"/>
      <c r="L47" s="217"/>
    </row>
    <row r="48" spans="2:12" s="23" customFormat="1" ht="3" customHeight="1">
      <c r="B48" s="147"/>
      <c r="C48" s="160"/>
      <c r="D48" s="10"/>
      <c r="E48" s="3"/>
      <c r="F48" s="148"/>
      <c r="H48" s="212"/>
      <c r="I48" s="213"/>
      <c r="J48" s="213"/>
      <c r="K48" s="213"/>
      <c r="L48" s="214"/>
    </row>
    <row r="49" spans="1:12" ht="15" thickBot="1">
      <c r="A49" s="23"/>
      <c r="B49" s="147" t="s">
        <v>12</v>
      </c>
      <c r="C49" s="160" t="s">
        <v>72</v>
      </c>
      <c r="D49" s="10"/>
      <c r="E49" s="3">
        <f>'BENEFIT CALCULATOR'!G40</f>
        <v>3500000</v>
      </c>
      <c r="F49" s="148"/>
      <c r="G49" s="23"/>
      <c r="H49" s="218"/>
      <c r="I49" s="219"/>
      <c r="J49" s="219"/>
      <c r="K49" s="219"/>
      <c r="L49" s="220"/>
    </row>
    <row r="50" spans="2:11" s="23" customFormat="1" ht="3" customHeight="1">
      <c r="B50" s="147"/>
      <c r="C50" s="160"/>
      <c r="D50" s="10"/>
      <c r="E50" s="3"/>
      <c r="F50" s="148"/>
      <c r="K50" s="46"/>
    </row>
    <row r="51" spans="1:12" ht="15">
      <c r="A51" s="23"/>
      <c r="B51" s="147" t="s">
        <v>13</v>
      </c>
      <c r="C51" s="160" t="s">
        <v>70</v>
      </c>
      <c r="D51" s="10"/>
      <c r="E51" s="185">
        <v>50000</v>
      </c>
      <c r="F51" s="149"/>
      <c r="G51" s="23"/>
      <c r="H51" s="226"/>
      <c r="I51" s="227"/>
      <c r="J51" s="227"/>
      <c r="K51" s="227"/>
      <c r="L51" s="227"/>
    </row>
    <row r="52" spans="2:12" s="23" customFormat="1" ht="3" customHeight="1">
      <c r="B52" s="147"/>
      <c r="C52" s="160"/>
      <c r="D52" s="10"/>
      <c r="E52" s="13"/>
      <c r="F52" s="149"/>
      <c r="H52" s="226"/>
      <c r="I52" s="227"/>
      <c r="J52" s="227"/>
      <c r="K52" s="227"/>
      <c r="L52" s="227"/>
    </row>
    <row r="53" spans="2:12" ht="15">
      <c r="B53" s="147" t="s">
        <v>14</v>
      </c>
      <c r="C53" s="160" t="s">
        <v>45</v>
      </c>
      <c r="D53" s="10"/>
      <c r="E53" s="184">
        <v>50000</v>
      </c>
      <c r="F53" s="148"/>
      <c r="G53" s="23"/>
      <c r="H53" s="226"/>
      <c r="I53" s="227"/>
      <c r="J53" s="227"/>
      <c r="K53" s="227"/>
      <c r="L53" s="227"/>
    </row>
    <row r="54" spans="2:12" s="23" customFormat="1" ht="3" customHeight="1">
      <c r="B54" s="147"/>
      <c r="C54" s="160"/>
      <c r="D54" s="10"/>
      <c r="E54" s="3"/>
      <c r="F54" s="148"/>
      <c r="H54" s="226"/>
      <c r="I54" s="227"/>
      <c r="J54" s="227"/>
      <c r="K54" s="227"/>
      <c r="L54" s="227"/>
    </row>
    <row r="55" spans="2:12" ht="15">
      <c r="B55" s="147" t="s">
        <v>15</v>
      </c>
      <c r="C55" s="160" t="s">
        <v>46</v>
      </c>
      <c r="D55" s="10"/>
      <c r="E55" s="184">
        <v>80000</v>
      </c>
      <c r="F55" s="148"/>
      <c r="G55" s="23"/>
      <c r="H55" s="212" t="s">
        <v>103</v>
      </c>
      <c r="I55" s="213"/>
      <c r="J55" s="213"/>
      <c r="K55" s="213"/>
      <c r="L55" s="214"/>
    </row>
    <row r="56" spans="2:12" s="23" customFormat="1" ht="3" customHeight="1">
      <c r="B56" s="147"/>
      <c r="C56" s="160"/>
      <c r="D56" s="10"/>
      <c r="E56" s="3"/>
      <c r="F56" s="148"/>
      <c r="H56" s="212"/>
      <c r="I56" s="213"/>
      <c r="J56" s="213"/>
      <c r="K56" s="213"/>
      <c r="L56" s="214"/>
    </row>
    <row r="57" spans="2:12" ht="15">
      <c r="B57" s="147" t="s">
        <v>16</v>
      </c>
      <c r="C57" s="160" t="s">
        <v>47</v>
      </c>
      <c r="D57" s="10"/>
      <c r="E57" s="184">
        <v>120000</v>
      </c>
      <c r="F57" s="148"/>
      <c r="G57" s="23"/>
      <c r="H57" s="212"/>
      <c r="I57" s="213"/>
      <c r="J57" s="213"/>
      <c r="K57" s="213"/>
      <c r="L57" s="214"/>
    </row>
    <row r="58" spans="2:12" s="23" customFormat="1" ht="3" customHeight="1">
      <c r="B58" s="147"/>
      <c r="C58" s="160"/>
      <c r="D58" s="10"/>
      <c r="E58" s="3"/>
      <c r="F58" s="148"/>
      <c r="H58" s="224"/>
      <c r="I58" s="225"/>
      <c r="J58" s="225"/>
      <c r="K58" s="225"/>
      <c r="L58" s="225"/>
    </row>
    <row r="59" spans="2:12" ht="15">
      <c r="B59" s="147" t="s">
        <v>17</v>
      </c>
      <c r="C59" s="160" t="s">
        <v>21</v>
      </c>
      <c r="D59" s="10"/>
      <c r="E59" s="184">
        <v>39000</v>
      </c>
      <c r="F59" s="148"/>
      <c r="G59" s="23"/>
      <c r="H59" s="224"/>
      <c r="I59" s="225"/>
      <c r="J59" s="225"/>
      <c r="K59" s="225"/>
      <c r="L59" s="225"/>
    </row>
    <row r="60" spans="2:12" s="23" customFormat="1" ht="3" customHeight="1">
      <c r="B60" s="147"/>
      <c r="C60" s="160"/>
      <c r="D60" s="10"/>
      <c r="E60" s="3"/>
      <c r="F60" s="148"/>
      <c r="H60" s="224"/>
      <c r="I60" s="225"/>
      <c r="J60" s="225"/>
      <c r="K60" s="225"/>
      <c r="L60" s="225"/>
    </row>
    <row r="61" spans="2:12" ht="15">
      <c r="B61" s="147" t="s">
        <v>18</v>
      </c>
      <c r="C61" s="160" t="s">
        <v>23</v>
      </c>
      <c r="D61" s="10"/>
      <c r="E61" s="184">
        <v>0</v>
      </c>
      <c r="F61" s="148"/>
      <c r="G61" s="23"/>
      <c r="H61" s="224"/>
      <c r="I61" s="225"/>
      <c r="J61" s="225"/>
      <c r="K61" s="225"/>
      <c r="L61" s="225"/>
    </row>
    <row r="62" spans="2:11" s="23" customFormat="1" ht="3" customHeight="1">
      <c r="B62" s="147"/>
      <c r="C62" s="160"/>
      <c r="D62" s="10"/>
      <c r="E62" s="3"/>
      <c r="F62" s="148"/>
      <c r="K62" s="46"/>
    </row>
    <row r="63" spans="2:12" ht="15">
      <c r="B63" s="150" t="s">
        <v>19</v>
      </c>
      <c r="C63" s="161" t="s">
        <v>44</v>
      </c>
      <c r="D63" s="10"/>
      <c r="E63" s="14">
        <f>E29+E31+E33+E35+E37+E39+E41+E45+E47+E49+E51+E53+E55+E57+E59+E61</f>
        <v>9225700</v>
      </c>
      <c r="F63" s="151">
        <f>F29+F31+F33+F35+F37+F39+F41+F45+F47+F49+F51+F53+F55+F57+F59+F61</f>
        <v>0</v>
      </c>
      <c r="G63" s="23"/>
      <c r="H63" s="23"/>
      <c r="I63" s="23"/>
      <c r="J63" s="23"/>
      <c r="K63" s="46"/>
      <c r="L63" s="23"/>
    </row>
    <row r="64" spans="2:11" s="23" customFormat="1" ht="3" customHeight="1">
      <c r="B64" s="152"/>
      <c r="C64" s="8"/>
      <c r="D64" s="8"/>
      <c r="E64" s="15"/>
      <c r="F64" s="153"/>
      <c r="K64" s="46"/>
    </row>
    <row r="65" spans="2:7" s="23" customFormat="1" ht="3" customHeight="1">
      <c r="B65" s="154"/>
      <c r="C65" s="162"/>
      <c r="D65" s="2"/>
      <c r="E65" s="2"/>
      <c r="F65" s="155"/>
      <c r="G65" s="4"/>
    </row>
    <row r="66" spans="1:12" ht="15">
      <c r="A66" s="23"/>
      <c r="B66" s="156" t="s">
        <v>41</v>
      </c>
      <c r="C66" s="163" t="s">
        <v>80</v>
      </c>
      <c r="D66" s="6"/>
      <c r="E66" s="7">
        <f>E63-IF(E45+E47+E49+E51+E53+E55+E57+E59+E61&lt;10000,E45+E47+E49+E51+E53+E55+E57+E59+E61,0)</f>
        <v>9225700</v>
      </c>
      <c r="F66" s="155"/>
      <c r="H66" s="47"/>
      <c r="I66" s="48" t="s">
        <v>32</v>
      </c>
      <c r="J66" s="47"/>
      <c r="K66" s="47"/>
      <c r="L66" s="47"/>
    </row>
    <row r="67" spans="1:12" ht="42.75" customHeight="1">
      <c r="A67" s="23"/>
      <c r="B67" s="144"/>
      <c r="C67" s="41" t="s">
        <v>54</v>
      </c>
      <c r="D67" s="42"/>
      <c r="E67" s="11"/>
      <c r="F67" s="145"/>
      <c r="H67" s="206" t="s">
        <v>63</v>
      </c>
      <c r="I67" s="207"/>
      <c r="J67" s="204" t="s">
        <v>33</v>
      </c>
      <c r="K67" s="208" t="s">
        <v>59</v>
      </c>
      <c r="L67" s="204" t="s">
        <v>31</v>
      </c>
    </row>
    <row r="68" spans="1:12" ht="18" thickBot="1">
      <c r="A68" s="23"/>
      <c r="B68" s="164" t="s">
        <v>40</v>
      </c>
      <c r="C68" s="165" t="s">
        <v>48</v>
      </c>
      <c r="D68" s="166"/>
      <c r="E68" s="167">
        <f>L70</f>
        <v>440451.66666666674</v>
      </c>
      <c r="F68" s="168"/>
      <c r="G68" s="49"/>
      <c r="H68" s="50" t="s">
        <v>25</v>
      </c>
      <c r="I68" s="51" t="s">
        <v>24</v>
      </c>
      <c r="J68" s="205"/>
      <c r="K68" s="209"/>
      <c r="L68" s="205"/>
    </row>
    <row r="69" spans="1:12" ht="18" thickBot="1" thickTop="1">
      <c r="A69" s="23"/>
      <c r="B69" s="169" t="s">
        <v>42</v>
      </c>
      <c r="C69" s="170" t="s">
        <v>49</v>
      </c>
      <c r="D69" s="171"/>
      <c r="E69" s="172">
        <f>E63*1%</f>
        <v>92257</v>
      </c>
      <c r="F69" s="168"/>
      <c r="H69" s="18">
        <v>1</v>
      </c>
      <c r="I69" s="20">
        <f>5000000/12</f>
        <v>416666.6666666667</v>
      </c>
      <c r="J69" s="180">
        <f>I69</f>
        <v>416666.6666666667</v>
      </c>
      <c r="K69" s="21">
        <v>0</v>
      </c>
      <c r="L69" s="19">
        <f>J69*K69</f>
        <v>0</v>
      </c>
    </row>
    <row r="70" spans="1:12" ht="18" thickBot="1" thickTop="1">
      <c r="A70" s="23"/>
      <c r="B70" s="173" t="s">
        <v>43</v>
      </c>
      <c r="C70" s="174" t="s">
        <v>105</v>
      </c>
      <c r="D70" s="175"/>
      <c r="E70" s="176">
        <f>L70+E69</f>
        <v>532708.6666666667</v>
      </c>
      <c r="F70" s="177"/>
      <c r="H70" s="17">
        <f>I69+1</f>
        <v>416667.6666666667</v>
      </c>
      <c r="I70" s="181">
        <f>E66</f>
        <v>9225700</v>
      </c>
      <c r="J70" s="181">
        <f>E66-J69</f>
        <v>8809033.333333334</v>
      </c>
      <c r="K70" s="22">
        <v>0.05</v>
      </c>
      <c r="L70" s="191">
        <f>J70*K70</f>
        <v>440451.66666666674</v>
      </c>
    </row>
    <row r="71" spans="1:13" ht="9.75" customHeight="1">
      <c r="A71" s="23"/>
      <c r="B71" s="23"/>
      <c r="C71" s="23"/>
      <c r="E71" s="23"/>
      <c r="G71" s="23"/>
      <c r="H71" s="23"/>
      <c r="I71" s="23"/>
      <c r="J71" s="117"/>
      <c r="K71" s="117"/>
      <c r="L71" s="117"/>
      <c r="M71" s="117"/>
    </row>
    <row r="72" spans="1:12" ht="13.5">
      <c r="A72" s="23"/>
      <c r="B72" s="23"/>
      <c r="C72" s="23"/>
      <c r="E72" s="23"/>
      <c r="G72" s="23"/>
      <c r="H72" s="23"/>
      <c r="I72" s="46"/>
      <c r="J72" s="23"/>
      <c r="K72" s="46"/>
      <c r="L72" s="52"/>
    </row>
  </sheetData>
  <sheetProtection sheet="1" objects="1" scenarios="1"/>
  <protectedRanges>
    <protectedRange sqref="E66" name="Range1"/>
  </protectedRanges>
  <mergeCells count="11">
    <mergeCell ref="L67:L68"/>
    <mergeCell ref="J67:J68"/>
    <mergeCell ref="H67:I67"/>
    <mergeCell ref="K67:K68"/>
    <mergeCell ref="C17:K17"/>
    <mergeCell ref="H55:L57"/>
    <mergeCell ref="H47:L49"/>
    <mergeCell ref="H24:L24"/>
    <mergeCell ref="H25:L25"/>
    <mergeCell ref="H58:L61"/>
    <mergeCell ref="H51:L54"/>
  </mergeCells>
  <hyperlinks>
    <hyperlink ref="J10" r:id="rId1" display="somalilandmof.org"/>
  </hyperlinks>
  <printOptions horizontalCentered="1"/>
  <pageMargins left="0.11811023622047245" right="0.11811023622047245" top="0.1968503937007874" bottom="0.15748031496062992" header="0.11811023622047245" footer="0.11811023622047245"/>
  <pageSetup fitToHeight="1" fitToWidth="1" horizontalDpi="600" verticalDpi="600" orientation="portrait" paperSize="9" scale="64" r:id="rId2"/>
  <headerFooter>
    <oddHeader>&amp;L&amp;"-,Bold"&amp;10Republic of Somaliland
Ministry of Finance
Inland Revenue Department&amp;C&amp;"Arial,Regular"&amp;12&amp;UCALCULATOR FOR PAYROLL TAX (WITHHOLDING TAX BY EMPLOYERS)-Section 143 RA 72/2016&amp;RJuly 2018
</oddHeader>
    <oddFooter>&amp;LPROFR&amp;C&amp;8Prepared by M. Kabaka
Edited by Graham Burnett 
09/07/2018&amp;RPage &amp;P</oddFooter>
  </headerFooter>
</worksheet>
</file>

<file path=xl/worksheets/sheet2.xml><?xml version="1.0" encoding="utf-8"?>
<worksheet xmlns="http://schemas.openxmlformats.org/spreadsheetml/2006/main" xmlns:r="http://schemas.openxmlformats.org/officeDocument/2006/relationships">
  <dimension ref="B7:J61"/>
  <sheetViews>
    <sheetView showGridLines="0" zoomScale="80" zoomScaleNormal="80" zoomScaleSheetLayoutView="70" zoomScalePageLayoutView="0" workbookViewId="0" topLeftCell="B6">
      <selection activeCell="D22" sqref="D21:D22"/>
    </sheetView>
  </sheetViews>
  <sheetFormatPr defaultColWidth="9.140625" defaultRowHeight="15"/>
  <cols>
    <col min="1" max="1" width="6.7109375" style="5" customWidth="1"/>
    <col min="2" max="2" width="5.8515625" style="5" customWidth="1"/>
    <col min="3" max="3" width="3.7109375" style="5" customWidth="1"/>
    <col min="4" max="4" width="114.140625" style="54" customWidth="1"/>
    <col min="5" max="5" width="57.28125" style="5" customWidth="1"/>
    <col min="6" max="6" width="1.28515625" style="5" customWidth="1"/>
    <col min="7" max="7" width="25.7109375" style="5" customWidth="1"/>
    <col min="8" max="8" width="1.28515625" style="5" customWidth="1"/>
    <col min="9" max="9" width="2.8515625" style="5" customWidth="1"/>
    <col min="10" max="10" width="2.140625" style="5" customWidth="1"/>
    <col min="11" max="11" width="13.7109375" style="5" customWidth="1"/>
    <col min="12" max="16384" width="9.140625" style="5" customWidth="1"/>
  </cols>
  <sheetData>
    <row r="6" ht="15" thickBot="1"/>
    <row r="7" spans="2:10" ht="15" customHeight="1">
      <c r="B7" s="54"/>
      <c r="C7" s="55" t="s">
        <v>77</v>
      </c>
      <c r="D7" s="56"/>
      <c r="E7" s="56"/>
      <c r="F7" s="56"/>
      <c r="G7" s="56"/>
      <c r="H7" s="57"/>
      <c r="I7" s="59"/>
      <c r="J7" s="54"/>
    </row>
    <row r="8" spans="2:10" ht="15" customHeight="1">
      <c r="B8" s="54"/>
      <c r="C8" s="58" t="s">
        <v>34</v>
      </c>
      <c r="D8" s="59"/>
      <c r="E8" s="59"/>
      <c r="F8" s="59"/>
      <c r="G8" s="59"/>
      <c r="H8" s="60"/>
      <c r="I8" s="59"/>
      <c r="J8" s="54"/>
    </row>
    <row r="9" spans="2:10" ht="15" customHeight="1">
      <c r="B9" s="54"/>
      <c r="C9" s="58" t="s">
        <v>82</v>
      </c>
      <c r="D9" s="59"/>
      <c r="E9" s="59"/>
      <c r="F9" s="59"/>
      <c r="G9" s="59"/>
      <c r="H9" s="60"/>
      <c r="I9" s="59"/>
      <c r="J9" s="54"/>
    </row>
    <row r="10" spans="2:10" ht="15" customHeight="1">
      <c r="B10" s="54"/>
      <c r="C10" s="58" t="s">
        <v>35</v>
      </c>
      <c r="D10" s="59"/>
      <c r="E10" s="59"/>
      <c r="F10" s="59"/>
      <c r="G10" s="59"/>
      <c r="H10" s="60"/>
      <c r="I10" s="59"/>
      <c r="J10" s="54"/>
    </row>
    <row r="11" spans="2:10" ht="15" customHeight="1">
      <c r="B11" s="54"/>
      <c r="C11" s="58" t="s">
        <v>74</v>
      </c>
      <c r="D11" s="59"/>
      <c r="E11" s="59"/>
      <c r="F11" s="59"/>
      <c r="G11" s="59"/>
      <c r="H11" s="60"/>
      <c r="I11" s="59"/>
      <c r="J11" s="54"/>
    </row>
    <row r="12" spans="2:10" ht="15" customHeight="1" thickBot="1">
      <c r="B12" s="54"/>
      <c r="C12" s="61" t="s">
        <v>37</v>
      </c>
      <c r="D12" s="62"/>
      <c r="E12" s="62"/>
      <c r="F12" s="62"/>
      <c r="G12" s="62"/>
      <c r="H12" s="63"/>
      <c r="I12" s="59"/>
      <c r="J12" s="54"/>
    </row>
    <row r="13" spans="2:10" ht="15" thickBot="1">
      <c r="B13" s="54"/>
      <c r="J13" s="54"/>
    </row>
    <row r="14" spans="2:10" ht="18" thickBot="1">
      <c r="B14" s="54"/>
      <c r="C14" s="86"/>
      <c r="D14" s="87" t="s">
        <v>36</v>
      </c>
      <c r="E14" s="88"/>
      <c r="F14" s="88"/>
      <c r="G14" s="88"/>
      <c r="H14" s="89"/>
      <c r="I14" s="203"/>
      <c r="J14" s="54"/>
    </row>
    <row r="15" spans="2:10" ht="15">
      <c r="B15" s="54"/>
      <c r="C15" s="64" t="s">
        <v>57</v>
      </c>
      <c r="D15" s="65"/>
      <c r="E15" s="56"/>
      <c r="F15" s="56"/>
      <c r="G15" s="56"/>
      <c r="H15" s="57"/>
      <c r="I15" s="59"/>
      <c r="J15" s="54"/>
    </row>
    <row r="16" spans="2:10" ht="15">
      <c r="B16" s="54"/>
      <c r="C16" s="58" t="s">
        <v>39</v>
      </c>
      <c r="D16" s="59"/>
      <c r="E16" s="59"/>
      <c r="F16" s="59"/>
      <c r="G16" s="59"/>
      <c r="H16" s="60"/>
      <c r="I16" s="59"/>
      <c r="J16" s="54"/>
    </row>
    <row r="17" spans="2:10" ht="15" customHeight="1">
      <c r="B17" s="54"/>
      <c r="C17" s="66" t="s">
        <v>83</v>
      </c>
      <c r="D17" s="67"/>
      <c r="E17" s="67"/>
      <c r="F17" s="67"/>
      <c r="G17" s="67"/>
      <c r="H17" s="68"/>
      <c r="I17" s="67"/>
      <c r="J17" s="54"/>
    </row>
    <row r="18" spans="2:10" ht="15">
      <c r="B18" s="54"/>
      <c r="C18" s="58" t="s">
        <v>79</v>
      </c>
      <c r="D18" s="59"/>
      <c r="E18" s="59"/>
      <c r="F18" s="59"/>
      <c r="G18" s="59"/>
      <c r="H18" s="60"/>
      <c r="I18" s="59"/>
      <c r="J18" s="54"/>
    </row>
    <row r="19" spans="2:10" ht="15">
      <c r="B19" s="54"/>
      <c r="C19" s="58" t="s">
        <v>78</v>
      </c>
      <c r="D19" s="59"/>
      <c r="E19" s="59"/>
      <c r="F19" s="59"/>
      <c r="G19" s="59"/>
      <c r="H19" s="60"/>
      <c r="I19" s="59"/>
      <c r="J19" s="54"/>
    </row>
    <row r="20" spans="2:10" ht="15">
      <c r="B20" s="54"/>
      <c r="C20" s="58" t="s">
        <v>65</v>
      </c>
      <c r="D20" s="59"/>
      <c r="E20" s="59"/>
      <c r="F20" s="59"/>
      <c r="G20" s="59"/>
      <c r="H20" s="60"/>
      <c r="I20" s="59"/>
      <c r="J20" s="54"/>
    </row>
    <row r="21" spans="2:10" ht="15">
      <c r="B21" s="54"/>
      <c r="C21" s="58" t="s">
        <v>64</v>
      </c>
      <c r="D21" s="59"/>
      <c r="E21" s="59"/>
      <c r="F21" s="59"/>
      <c r="G21" s="59"/>
      <c r="H21" s="60"/>
      <c r="I21" s="59"/>
      <c r="J21" s="54"/>
    </row>
    <row r="22" spans="2:10" ht="15" thickBot="1">
      <c r="B22" s="54"/>
      <c r="C22" s="61" t="s">
        <v>68</v>
      </c>
      <c r="D22" s="62"/>
      <c r="E22" s="62"/>
      <c r="F22" s="62"/>
      <c r="G22" s="62"/>
      <c r="H22" s="63"/>
      <c r="I22" s="59"/>
      <c r="J22" s="54"/>
    </row>
    <row r="23" spans="2:10" ht="6.75" customHeight="1">
      <c r="B23" s="54"/>
      <c r="C23" s="54"/>
      <c r="E23" s="54"/>
      <c r="F23" s="54"/>
      <c r="G23" s="54"/>
      <c r="H23" s="54"/>
      <c r="I23" s="54"/>
      <c r="J23" s="54"/>
    </row>
    <row r="24" spans="2:10" ht="15">
      <c r="B24" s="54"/>
      <c r="C24" s="54"/>
      <c r="E24" s="54"/>
      <c r="F24" s="54"/>
      <c r="G24" s="118" t="s">
        <v>69</v>
      </c>
      <c r="H24" s="54"/>
      <c r="I24" s="54"/>
      <c r="J24" s="54"/>
    </row>
    <row r="25" spans="2:10" ht="17.25">
      <c r="B25" s="54"/>
      <c r="C25" s="69"/>
      <c r="D25" s="73" t="s">
        <v>90</v>
      </c>
      <c r="E25" s="70"/>
      <c r="F25" s="70"/>
      <c r="G25" s="70"/>
      <c r="H25" s="70"/>
      <c r="I25" s="54"/>
      <c r="J25" s="54"/>
    </row>
    <row r="26" spans="3:8" s="54" customFormat="1" ht="3.75" customHeight="1">
      <c r="C26" s="72"/>
      <c r="D26" s="75"/>
      <c r="E26" s="33"/>
      <c r="F26" s="33"/>
      <c r="G26" s="33"/>
      <c r="H26" s="33"/>
    </row>
    <row r="27" spans="3:8" s="54" customFormat="1" ht="3" customHeight="1" thickBot="1">
      <c r="C27" s="72"/>
      <c r="D27" s="75"/>
      <c r="E27" s="33"/>
      <c r="F27" s="33"/>
      <c r="G27" s="33"/>
      <c r="H27" s="33"/>
    </row>
    <row r="28" spans="3:8" s="54" customFormat="1" ht="3" customHeight="1">
      <c r="C28" s="97"/>
      <c r="D28" s="98"/>
      <c r="E28" s="99"/>
      <c r="F28" s="99"/>
      <c r="G28" s="99"/>
      <c r="H28" s="91"/>
    </row>
    <row r="29" spans="3:8" s="54" customFormat="1" ht="17.25">
      <c r="C29" s="92" t="s">
        <v>3</v>
      </c>
      <c r="D29" s="77" t="s">
        <v>66</v>
      </c>
      <c r="E29" s="78"/>
      <c r="F29" s="78"/>
      <c r="G29" s="186">
        <v>210000000</v>
      </c>
      <c r="H29" s="93"/>
    </row>
    <row r="30" spans="3:8" s="54" customFormat="1" ht="3" customHeight="1">
      <c r="C30" s="92"/>
      <c r="D30" s="77"/>
      <c r="E30" s="78"/>
      <c r="F30" s="78"/>
      <c r="G30" s="79"/>
      <c r="H30" s="93"/>
    </row>
    <row r="31" spans="3:8" s="54" customFormat="1" ht="16.5" customHeight="1">
      <c r="C31" s="92" t="s">
        <v>4</v>
      </c>
      <c r="D31" s="230" t="s">
        <v>67</v>
      </c>
      <c r="E31" s="230"/>
      <c r="F31" s="125"/>
      <c r="G31" s="187">
        <v>365</v>
      </c>
      <c r="H31" s="93"/>
    </row>
    <row r="32" spans="3:8" s="54" customFormat="1" ht="3" customHeight="1">
      <c r="C32" s="92"/>
      <c r="D32" s="82"/>
      <c r="E32" s="82"/>
      <c r="F32" s="119"/>
      <c r="G32" s="81"/>
      <c r="H32" s="93"/>
    </row>
    <row r="33" spans="3:8" s="54" customFormat="1" ht="17.25">
      <c r="C33" s="92" t="s">
        <v>5</v>
      </c>
      <c r="D33" s="78" t="s">
        <v>28</v>
      </c>
      <c r="E33" s="78"/>
      <c r="F33" s="78"/>
      <c r="G33" s="187">
        <v>365</v>
      </c>
      <c r="H33" s="93"/>
    </row>
    <row r="34" spans="3:8" s="54" customFormat="1" ht="3" customHeight="1">
      <c r="C34" s="92"/>
      <c r="D34" s="78"/>
      <c r="E34" s="78"/>
      <c r="F34" s="78"/>
      <c r="G34" s="81"/>
      <c r="H34" s="93"/>
    </row>
    <row r="35" spans="3:8" s="54" customFormat="1" ht="17.25">
      <c r="C35" s="92" t="s">
        <v>6</v>
      </c>
      <c r="D35" s="78" t="s">
        <v>29</v>
      </c>
      <c r="E35" s="78"/>
      <c r="F35" s="78"/>
      <c r="G35" s="187">
        <v>0</v>
      </c>
      <c r="H35" s="93"/>
    </row>
    <row r="36" spans="3:8" s="54" customFormat="1" ht="3" customHeight="1">
      <c r="C36" s="94"/>
      <c r="D36" s="83"/>
      <c r="E36" s="80"/>
      <c r="F36" s="80"/>
      <c r="G36" s="80"/>
      <c r="H36" s="93"/>
    </row>
    <row r="37" spans="3:8" s="54" customFormat="1" ht="3" customHeight="1">
      <c r="C37" s="94"/>
      <c r="D37" s="80"/>
      <c r="E37" s="80"/>
      <c r="F37" s="80"/>
      <c r="G37" s="80"/>
      <c r="H37" s="93"/>
    </row>
    <row r="38" spans="2:10" ht="17.25">
      <c r="B38" s="90"/>
      <c r="C38" s="92" t="s">
        <v>7</v>
      </c>
      <c r="D38" s="84" t="s">
        <v>85</v>
      </c>
      <c r="E38" s="78"/>
      <c r="F38" s="78"/>
      <c r="G38" s="110">
        <f>(20%*G29*G31/G33)-G35</f>
        <v>42000000</v>
      </c>
      <c r="H38" s="96"/>
      <c r="I38" s="54"/>
      <c r="J38" s="54"/>
    </row>
    <row r="39" spans="2:10" ht="3" customHeight="1">
      <c r="B39" s="90"/>
      <c r="C39" s="95"/>
      <c r="D39" s="84"/>
      <c r="E39" s="78"/>
      <c r="F39" s="78"/>
      <c r="G39" s="76"/>
      <c r="H39" s="96"/>
      <c r="I39" s="54"/>
      <c r="J39" s="54"/>
    </row>
    <row r="40" spans="2:10" ht="17.25">
      <c r="B40" s="90"/>
      <c r="C40" s="92" t="s">
        <v>8</v>
      </c>
      <c r="D40" s="84" t="s">
        <v>86</v>
      </c>
      <c r="E40" s="78"/>
      <c r="F40" s="78"/>
      <c r="G40" s="109">
        <f>G38/12</f>
        <v>3500000</v>
      </c>
      <c r="H40" s="96"/>
      <c r="I40" s="54"/>
      <c r="J40" s="54"/>
    </row>
    <row r="41" spans="2:10" ht="3" customHeight="1" thickBot="1">
      <c r="B41" s="90"/>
      <c r="C41" s="111"/>
      <c r="D41" s="112"/>
      <c r="E41" s="113"/>
      <c r="F41" s="113"/>
      <c r="G41" s="114"/>
      <c r="H41" s="115"/>
      <c r="I41" s="54"/>
      <c r="J41" s="54"/>
    </row>
    <row r="42" spans="2:10" ht="7.5" customHeight="1">
      <c r="B42" s="90"/>
      <c r="C42" s="54"/>
      <c r="E42" s="54"/>
      <c r="F42" s="54"/>
      <c r="G42" s="54"/>
      <c r="H42" s="54"/>
      <c r="I42" s="54"/>
      <c r="J42" s="54"/>
    </row>
    <row r="43" spans="2:10" ht="17.25">
      <c r="B43" s="54"/>
      <c r="C43" s="69"/>
      <c r="D43" s="73" t="s">
        <v>89</v>
      </c>
      <c r="E43" s="70"/>
      <c r="F43" s="70"/>
      <c r="G43" s="73"/>
      <c r="H43" s="70"/>
      <c r="I43" s="54"/>
      <c r="J43" s="54"/>
    </row>
    <row r="44" spans="3:8" s="54" customFormat="1" ht="4.5" customHeight="1">
      <c r="C44" s="72"/>
      <c r="D44" s="75"/>
      <c r="E44" s="33"/>
      <c r="F44" s="33"/>
      <c r="G44" s="85"/>
      <c r="H44" s="33"/>
    </row>
    <row r="45" spans="2:10" ht="3" customHeight="1">
      <c r="B45" s="54"/>
      <c r="C45" s="71"/>
      <c r="D45" s="53"/>
      <c r="G45" s="74"/>
      <c r="I45" s="54"/>
      <c r="J45" s="54"/>
    </row>
    <row r="46" spans="2:10" ht="3" customHeight="1" thickBot="1">
      <c r="B46" s="54"/>
      <c r="C46" s="127"/>
      <c r="D46" s="100"/>
      <c r="E46" s="101"/>
      <c r="F46" s="101"/>
      <c r="G46" s="128"/>
      <c r="H46" s="101"/>
      <c r="I46" s="54"/>
      <c r="J46" s="54"/>
    </row>
    <row r="47" spans="2:10" ht="17.25">
      <c r="B47" s="54"/>
      <c r="C47" s="131" t="s">
        <v>3</v>
      </c>
      <c r="D47" s="231" t="s">
        <v>91</v>
      </c>
      <c r="E47" s="231"/>
      <c r="F47" s="104"/>
      <c r="G47" s="130">
        <v>3000000</v>
      </c>
      <c r="H47" s="105"/>
      <c r="I47" s="54"/>
      <c r="J47" s="54"/>
    </row>
    <row r="48" spans="2:10" ht="3" customHeight="1">
      <c r="B48" s="54"/>
      <c r="C48" s="132"/>
      <c r="D48" s="100"/>
      <c r="E48" s="100"/>
      <c r="F48" s="100"/>
      <c r="G48" s="100"/>
      <c r="H48" s="106"/>
      <c r="I48" s="54"/>
      <c r="J48" s="54"/>
    </row>
    <row r="49" spans="2:10" ht="15" customHeight="1">
      <c r="B49" s="54"/>
      <c r="C49" s="132" t="s">
        <v>4</v>
      </c>
      <c r="D49" s="228" t="s">
        <v>87</v>
      </c>
      <c r="E49" s="228"/>
      <c r="F49" s="100"/>
      <c r="G49" s="188"/>
      <c r="H49" s="106"/>
      <c r="I49" s="54"/>
      <c r="J49" s="54"/>
    </row>
    <row r="50" spans="2:10" ht="4.5" customHeight="1">
      <c r="B50" s="54"/>
      <c r="C50" s="132"/>
      <c r="D50" s="100"/>
      <c r="E50" s="100"/>
      <c r="F50" s="100"/>
      <c r="G50" s="100"/>
      <c r="H50" s="106"/>
      <c r="I50" s="54"/>
      <c r="J50" s="54"/>
    </row>
    <row r="51" spans="2:10" ht="15" customHeight="1">
      <c r="B51" s="54"/>
      <c r="C51" s="132" t="s">
        <v>5</v>
      </c>
      <c r="D51" s="228" t="s">
        <v>88</v>
      </c>
      <c r="E51" s="228"/>
      <c r="F51" s="100"/>
      <c r="G51" s="129">
        <f>G47-G49</f>
        <v>3000000</v>
      </c>
      <c r="H51" s="106"/>
      <c r="I51" s="54"/>
      <c r="J51" s="54"/>
    </row>
    <row r="52" spans="2:10" ht="3.75" customHeight="1">
      <c r="B52" s="54"/>
      <c r="C52" s="132"/>
      <c r="D52" s="100"/>
      <c r="E52" s="100"/>
      <c r="F52" s="100"/>
      <c r="G52" s="100"/>
      <c r="H52" s="106"/>
      <c r="I52" s="54"/>
      <c r="J52" s="54"/>
    </row>
    <row r="53" spans="2:10" ht="17.25">
      <c r="B53" s="54"/>
      <c r="C53" s="132" t="s">
        <v>6</v>
      </c>
      <c r="D53" s="228" t="s">
        <v>97</v>
      </c>
      <c r="E53" s="228"/>
      <c r="F53" s="100"/>
      <c r="G53" s="190">
        <f>(('PAYROLL TAX CALCULATOR'!E29+'PAYROLL TAX CALCULATOR'!E31+'PAYROLL TAX CALCULATOR'!E33+'PAYROLL TAX CALCULATOR'!E35+'PAYROLL TAX CALCULATOR'!E37+'PAYROLL TAX CALCULATOR'!E39+'PAYROLL TAX CALCULATOR'!E41+'PAYROLL TAX CALCULATOR'!E45+'PAYROLL TAX CALCULATOR'!E49+'PAYROLL TAX CALCULATOR'!E51+'PAYROLL TAX CALCULATOR'!E53+'PAYROLL TAX CALCULATOR'!E55+'PAYROLL TAX CALCULATOR'!E57+'PAYROLL TAX CALCULATOR'!E59+'PAYROLL TAX CALCULATOR'!E61)*12+G51)*15%</f>
        <v>16606260</v>
      </c>
      <c r="H53" s="106"/>
      <c r="I53" s="54"/>
      <c r="J53" s="54"/>
    </row>
    <row r="54" spans="2:10" ht="3" customHeight="1">
      <c r="B54" s="54"/>
      <c r="C54" s="132"/>
      <c r="D54" s="100"/>
      <c r="E54" s="100"/>
      <c r="F54" s="100"/>
      <c r="G54" s="100"/>
      <c r="H54" s="106"/>
      <c r="I54" s="54"/>
      <c r="J54" s="54"/>
    </row>
    <row r="55" spans="2:10" ht="15" customHeight="1">
      <c r="B55" s="54"/>
      <c r="C55" s="132" t="s">
        <v>7</v>
      </c>
      <c r="D55" s="229" t="s">
        <v>96</v>
      </c>
      <c r="E55" s="229"/>
      <c r="F55" s="100"/>
      <c r="G55" s="110">
        <f>MIN(G51,G53)</f>
        <v>3000000</v>
      </c>
      <c r="H55" s="106"/>
      <c r="I55" s="54"/>
      <c r="J55" s="54"/>
    </row>
    <row r="56" spans="2:10" ht="3" customHeight="1">
      <c r="B56" s="54"/>
      <c r="C56" s="132"/>
      <c r="D56" s="100"/>
      <c r="E56" s="100"/>
      <c r="F56" s="100"/>
      <c r="G56" s="100"/>
      <c r="H56" s="106"/>
      <c r="I56" s="54"/>
      <c r="J56" s="54"/>
    </row>
    <row r="57" spans="2:10" ht="17.25" customHeight="1">
      <c r="B57" s="54"/>
      <c r="C57" s="132" t="s">
        <v>8</v>
      </c>
      <c r="D57" s="228" t="s">
        <v>92</v>
      </c>
      <c r="E57" s="228"/>
      <c r="F57" s="101"/>
      <c r="G57" s="129">
        <f>G55/12</f>
        <v>250000</v>
      </c>
      <c r="H57" s="106"/>
      <c r="I57" s="54"/>
      <c r="J57" s="54"/>
    </row>
    <row r="58" spans="2:10" ht="3" customHeight="1">
      <c r="B58" s="54"/>
      <c r="C58" s="132"/>
      <c r="D58" s="102"/>
      <c r="E58" s="126"/>
      <c r="F58" s="101"/>
      <c r="G58" s="103"/>
      <c r="H58" s="106"/>
      <c r="I58" s="54"/>
      <c r="J58" s="54"/>
    </row>
    <row r="59" spans="2:10" ht="6" customHeight="1" thickBot="1">
      <c r="B59" s="54"/>
      <c r="C59" s="133"/>
      <c r="D59" s="107"/>
      <c r="E59" s="107"/>
      <c r="F59" s="107"/>
      <c r="G59" s="107"/>
      <c r="H59" s="108"/>
      <c r="I59" s="54"/>
      <c r="J59" s="54"/>
    </row>
    <row r="60" spans="2:10" ht="9" customHeight="1">
      <c r="B60" s="54"/>
      <c r="E60" s="54"/>
      <c r="F60" s="54"/>
      <c r="G60" s="54"/>
      <c r="H60" s="54"/>
      <c r="I60" s="54"/>
      <c r="J60" s="54"/>
    </row>
    <row r="61" spans="2:10" ht="8.25" customHeight="1">
      <c r="B61" s="54"/>
      <c r="E61" s="54"/>
      <c r="F61" s="54"/>
      <c r="G61" s="54"/>
      <c r="H61" s="54"/>
      <c r="I61" s="54"/>
      <c r="J61" s="54"/>
    </row>
  </sheetData>
  <sheetProtection sheet="1" objects="1" scenarios="1"/>
  <protectedRanges>
    <protectedRange sqref="G51 G57" name="Range3"/>
    <protectedRange sqref="G53" name="Range2"/>
  </protectedRanges>
  <mergeCells count="7">
    <mergeCell ref="D53:E53"/>
    <mergeCell ref="D55:E55"/>
    <mergeCell ref="D57:E57"/>
    <mergeCell ref="D31:E31"/>
    <mergeCell ref="D47:E47"/>
    <mergeCell ref="D49:E49"/>
    <mergeCell ref="D51:E51"/>
  </mergeCells>
  <printOptions/>
  <pageMargins left="0.11811023622047245" right="0.11811023622047245" top="0.1968503937007874" bottom="0.15748031496062992" header="0.11811023622047245" footer="0.11811023622047245"/>
  <pageSetup horizontalDpi="600" verticalDpi="600" orientation="landscape" paperSize="9" scale="67" r:id="rId1"/>
  <headerFooter>
    <oddHeader>&amp;L&amp;"-,Bold"&amp;9Republic of Somaliland
Ministry of Finance
Inland Revenue Department&amp;C&amp;"Arial,Bold"&amp;UCALCULATOR FOR VALUATION OF BENEFITS-Section 70(3) RA 72/2016 and SCHEDULE 6&amp;RJuly 2018
</oddHeader>
    <oddFooter>&amp;LPROFR&amp;C&amp;8Prepared by M. Kabaka
Edited by Graham Burnett &amp;11 
08/07/2018&amp;RPage &amp;P</oddFooter>
  </headerFooter>
</worksheet>
</file>

<file path=xl/worksheets/sheet3.xml><?xml version="1.0" encoding="utf-8"?>
<worksheet xmlns="http://schemas.openxmlformats.org/spreadsheetml/2006/main" xmlns:r="http://schemas.openxmlformats.org/officeDocument/2006/relationships">
  <dimension ref="C3:E7"/>
  <sheetViews>
    <sheetView zoomScalePageLayoutView="0" workbookViewId="0" topLeftCell="A1">
      <selection activeCell="G24" sqref="G24"/>
    </sheetView>
  </sheetViews>
  <sheetFormatPr defaultColWidth="9.140625" defaultRowHeight="15"/>
  <sheetData>
    <row r="3" ht="14.25">
      <c r="C3" t="s">
        <v>50</v>
      </c>
    </row>
    <row r="5" spans="3:5" ht="14.25">
      <c r="C5" s="1" t="s">
        <v>26</v>
      </c>
      <c r="E5" t="s">
        <v>60</v>
      </c>
    </row>
    <row r="6" spans="3:5" ht="14.25">
      <c r="C6" t="s">
        <v>27</v>
      </c>
      <c r="E6" t="s">
        <v>61</v>
      </c>
    </row>
    <row r="7" spans="3:5" ht="14.25">
      <c r="C7" t="s">
        <v>51</v>
      </c>
      <c r="E7"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Kabaka</dc:creator>
  <cp:keywords/>
  <dc:description/>
  <cp:lastModifiedBy>Owen Clancy</cp:lastModifiedBy>
  <cp:lastPrinted>2018-07-09T11:58:28Z</cp:lastPrinted>
  <dcterms:created xsi:type="dcterms:W3CDTF">2018-06-22T17:35:11Z</dcterms:created>
  <dcterms:modified xsi:type="dcterms:W3CDTF">2018-10-03T18:31:52Z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